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360" windowHeight="7935" activeTab="0"/>
  </bookViews>
  <sheets>
    <sheet name="Stats" sheetId="1" r:id="rId1"/>
  </sheets>
  <definedNames>
    <definedName name="_xlnm.Print_Area" localSheetId="0">'Stats'!$A$1:$AK$38</definedName>
    <definedName name="stats" localSheetId="0">'Stats'!$A$2:$AB$38</definedName>
  </definedNames>
  <calcPr fullCalcOnLoad="1"/>
</workbook>
</file>

<file path=xl/sharedStrings.xml><?xml version="1.0" encoding="utf-8"?>
<sst xmlns="http://schemas.openxmlformats.org/spreadsheetml/2006/main" count="503" uniqueCount="28">
  <si>
    <t>sc</t>
  </si>
  <si>
    <t>GC</t>
  </si>
  <si>
    <t>GWU</t>
  </si>
  <si>
    <t>SJ</t>
  </si>
  <si>
    <t>SM</t>
  </si>
  <si>
    <t>TUFC</t>
  </si>
  <si>
    <t>UMBC</t>
  </si>
  <si>
    <t>UMCP-M</t>
  </si>
  <si>
    <t>UMCP-W</t>
  </si>
  <si>
    <t>USNA</t>
  </si>
  <si>
    <t>X</t>
  </si>
  <si>
    <t>-</t>
  </si>
  <si>
    <t>D</t>
  </si>
  <si>
    <t>FOIL</t>
  </si>
  <si>
    <t>V</t>
  </si>
  <si>
    <t>EPEE</t>
  </si>
  <si>
    <t>SABRE</t>
  </si>
  <si>
    <t>Total V</t>
  </si>
  <si>
    <t>Ratio</t>
  </si>
  <si>
    <t>% Matches Won</t>
  </si>
  <si>
    <t>Matches Won</t>
  </si>
  <si>
    <t>Matches</t>
  </si>
  <si>
    <t>Total I</t>
  </si>
  <si>
    <t>Victories</t>
  </si>
  <si>
    <t>V/D</t>
  </si>
  <si>
    <t>Indicators</t>
  </si>
  <si>
    <t>Place</t>
  </si>
  <si>
    <t>score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</si>
</sst>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ck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NumberFormat="1" applyFont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2" borderId="2" xfId="0" applyNumberFormat="1" applyFont="1" applyFill="1" applyBorder="1" applyAlignment="1">
      <alignment/>
    </xf>
    <xf numFmtId="0" fontId="1" fillId="0" borderId="4" xfId="0" applyNumberFormat="1" applyFont="1" applyBorder="1" applyAlignment="1">
      <alignment/>
    </xf>
    <xf numFmtId="0" fontId="1" fillId="2" borderId="4" xfId="0" applyNumberFormat="1" applyFont="1" applyFill="1" applyBorder="1" applyAlignment="1">
      <alignment/>
    </xf>
    <xf numFmtId="49" fontId="0" fillId="0" borderId="5" xfId="0" applyNumberFormat="1" applyBorder="1" applyAlignment="1">
      <alignment/>
    </xf>
    <xf numFmtId="49" fontId="2" fillId="0" borderId="6" xfId="0" applyNumberFormat="1" applyFont="1" applyBorder="1" applyAlignment="1">
      <alignment textRotation="75"/>
    </xf>
    <xf numFmtId="49" fontId="2" fillId="0" borderId="7" xfId="0" applyNumberFormat="1" applyFont="1" applyBorder="1" applyAlignment="1">
      <alignment textRotation="75"/>
    </xf>
    <xf numFmtId="49" fontId="2" fillId="0" borderId="8" xfId="0" applyNumberFormat="1" applyFont="1" applyBorder="1" applyAlignment="1">
      <alignment textRotation="75"/>
    </xf>
    <xf numFmtId="49" fontId="2" fillId="0" borderId="9" xfId="0" applyNumberFormat="1" applyFont="1" applyBorder="1" applyAlignment="1">
      <alignment textRotation="75"/>
    </xf>
    <xf numFmtId="49" fontId="3" fillId="2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9" fontId="1" fillId="2" borderId="3" xfId="0" applyNumberFormat="1" applyFont="1" applyFill="1" applyBorder="1" applyAlignment="1">
      <alignment horizontal="right"/>
    </xf>
    <xf numFmtId="9" fontId="1" fillId="0" borderId="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/>
    </xf>
    <xf numFmtId="0" fontId="2" fillId="2" borderId="4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workbookViewId="0" topLeftCell="A1">
      <selection activeCell="AH2" sqref="AH2"/>
    </sheetView>
  </sheetViews>
  <sheetFormatPr defaultColWidth="9.140625" defaultRowHeight="12.75"/>
  <cols>
    <col min="1" max="1" width="8.28125" style="0" customWidth="1"/>
    <col min="2" max="19" width="2.8515625" style="0" customWidth="1"/>
    <col min="20" max="28" width="3.28125" style="0" customWidth="1"/>
    <col min="29" max="30" width="2.7109375" style="0" customWidth="1"/>
    <col min="31" max="31" width="5.00390625" style="0" customWidth="1"/>
    <col min="32" max="32" width="3.28125" style="0" customWidth="1"/>
    <col min="33" max="33" width="4.7109375" style="0" customWidth="1"/>
    <col min="34" max="34" width="4.57421875" style="0" customWidth="1"/>
    <col min="35" max="35" width="5.7109375" style="0" customWidth="1"/>
    <col min="36" max="36" width="2.7109375" style="0" customWidth="1"/>
  </cols>
  <sheetData>
    <row r="1" spans="6:23" ht="12.75">
      <c r="F1" t="s">
        <v>23</v>
      </c>
      <c r="N1" t="s">
        <v>24</v>
      </c>
      <c r="W1" t="s">
        <v>25</v>
      </c>
    </row>
    <row r="2" spans="1:36" ht="69">
      <c r="A2" s="19" t="s">
        <v>0</v>
      </c>
      <c r="B2" s="20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2" t="s">
        <v>9</v>
      </c>
      <c r="K2" s="20" t="s">
        <v>1</v>
      </c>
      <c r="L2" s="21" t="s">
        <v>2</v>
      </c>
      <c r="M2" s="21" t="s">
        <v>3</v>
      </c>
      <c r="N2" s="21" t="s">
        <v>4</v>
      </c>
      <c r="O2" s="21" t="s">
        <v>5</v>
      </c>
      <c r="P2" s="21" t="s">
        <v>6</v>
      </c>
      <c r="Q2" s="21" t="s">
        <v>7</v>
      </c>
      <c r="R2" s="21" t="s">
        <v>8</v>
      </c>
      <c r="S2" s="22" t="s">
        <v>9</v>
      </c>
      <c r="T2" s="20" t="s">
        <v>1</v>
      </c>
      <c r="U2" s="21" t="s">
        <v>2</v>
      </c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8</v>
      </c>
      <c r="AB2" s="22" t="s">
        <v>9</v>
      </c>
      <c r="AC2" s="20" t="s">
        <v>20</v>
      </c>
      <c r="AD2" s="21" t="s">
        <v>21</v>
      </c>
      <c r="AE2" s="21" t="s">
        <v>19</v>
      </c>
      <c r="AF2" s="20" t="s">
        <v>17</v>
      </c>
      <c r="AG2" s="21" t="s">
        <v>18</v>
      </c>
      <c r="AH2" s="23" t="s">
        <v>22</v>
      </c>
      <c r="AI2" s="23" t="s">
        <v>27</v>
      </c>
      <c r="AJ2" s="23" t="s">
        <v>26</v>
      </c>
    </row>
    <row r="3" spans="1:36" ht="12.75">
      <c r="A3" s="24" t="s">
        <v>1</v>
      </c>
      <c r="B3" s="8" t="s">
        <v>10</v>
      </c>
      <c r="C3" s="9">
        <v>6</v>
      </c>
      <c r="D3" s="9" t="s">
        <v>11</v>
      </c>
      <c r="E3" s="9">
        <v>9</v>
      </c>
      <c r="F3" s="9">
        <v>18</v>
      </c>
      <c r="G3" s="9">
        <v>8</v>
      </c>
      <c r="H3" s="9">
        <v>2</v>
      </c>
      <c r="I3" s="9">
        <v>4</v>
      </c>
      <c r="J3" s="10">
        <v>12</v>
      </c>
      <c r="K3" s="11" t="s">
        <v>10</v>
      </c>
      <c r="L3" s="12" t="s">
        <v>12</v>
      </c>
      <c r="M3" s="12" t="s">
        <v>11</v>
      </c>
      <c r="N3" s="12" t="s">
        <v>12</v>
      </c>
      <c r="O3" s="12" t="s">
        <v>14</v>
      </c>
      <c r="P3" s="12" t="s">
        <v>12</v>
      </c>
      <c r="Q3" s="12" t="s">
        <v>12</v>
      </c>
      <c r="R3" s="12" t="s">
        <v>12</v>
      </c>
      <c r="S3" s="13" t="s">
        <v>12</v>
      </c>
      <c r="T3" s="8" t="s">
        <v>10</v>
      </c>
      <c r="U3" s="9">
        <v>-50</v>
      </c>
      <c r="V3" s="9" t="s">
        <v>11</v>
      </c>
      <c r="W3" s="9">
        <v>-45</v>
      </c>
      <c r="X3" s="9">
        <v>-23</v>
      </c>
      <c r="Y3" s="9">
        <v>-50</v>
      </c>
      <c r="Z3" s="9">
        <v>-82</v>
      </c>
      <c r="AA3" s="9">
        <v>-62</v>
      </c>
      <c r="AB3" s="10">
        <v>-42</v>
      </c>
      <c r="AC3" s="8">
        <f aca="true" t="shared" si="0" ref="AC3:AC38">COUNTIF($K3:$S3,"=V")</f>
        <v>1</v>
      </c>
      <c r="AD3" s="12">
        <f aca="true" t="shared" si="1" ref="AD3:AD38">(COUNTIF($K3:$S3,"=V")+COUNTIF($K3:$S3,"=D"))</f>
        <v>7</v>
      </c>
      <c r="AE3" s="26">
        <f>AC3/AD3</f>
        <v>0.14285714285714285</v>
      </c>
      <c r="AF3" s="14">
        <f>SUM(B3:J3)</f>
        <v>59</v>
      </c>
      <c r="AG3" s="16">
        <f>AF3/(3*9*AD3)</f>
        <v>0.31216931216931215</v>
      </c>
      <c r="AH3" s="18">
        <f>SUM(T3:AB3)</f>
        <v>-354</v>
      </c>
      <c r="AI3" s="30">
        <f>AE3*10+AG3/100+AH3/1000000</f>
        <v>1.4313391216931215</v>
      </c>
      <c r="AJ3" s="29">
        <f>RANK(AI3,(AI$3,AI$7,AI$11,AI$15,AI$19,AI$23,AI$27,AI$31,AI$35),0)</f>
        <v>8</v>
      </c>
    </row>
    <row r="4" spans="1:36" ht="12.75">
      <c r="A4" s="25" t="s">
        <v>13</v>
      </c>
      <c r="B4" s="1" t="s">
        <v>10</v>
      </c>
      <c r="C4" s="2">
        <v>2</v>
      </c>
      <c r="D4" s="2" t="s">
        <v>11</v>
      </c>
      <c r="E4" s="2">
        <v>0</v>
      </c>
      <c r="F4" s="2">
        <v>9</v>
      </c>
      <c r="G4" s="2">
        <v>2</v>
      </c>
      <c r="H4" s="2">
        <v>0</v>
      </c>
      <c r="I4" s="2">
        <v>0</v>
      </c>
      <c r="J4" s="3">
        <v>6</v>
      </c>
      <c r="K4" s="4" t="s">
        <v>10</v>
      </c>
      <c r="L4" s="5" t="s">
        <v>12</v>
      </c>
      <c r="M4" s="5" t="s">
        <v>11</v>
      </c>
      <c r="N4" s="5" t="s">
        <v>12</v>
      </c>
      <c r="O4" s="5" t="s">
        <v>14</v>
      </c>
      <c r="P4" s="5" t="s">
        <v>12</v>
      </c>
      <c r="Q4" s="5" t="s">
        <v>12</v>
      </c>
      <c r="R4" s="5" t="s">
        <v>12</v>
      </c>
      <c r="S4" s="6" t="s">
        <v>14</v>
      </c>
      <c r="T4" s="1" t="s">
        <v>10</v>
      </c>
      <c r="U4" s="2">
        <v>-16</v>
      </c>
      <c r="V4" s="2" t="s">
        <v>11</v>
      </c>
      <c r="W4" s="2">
        <v>-35</v>
      </c>
      <c r="X4" s="2">
        <v>0</v>
      </c>
      <c r="Y4" s="2">
        <v>-21</v>
      </c>
      <c r="Z4" s="2">
        <v>-30</v>
      </c>
      <c r="AA4" s="2">
        <v>-27</v>
      </c>
      <c r="AB4" s="3">
        <v>-8</v>
      </c>
      <c r="AC4" s="1">
        <f t="shared" si="0"/>
        <v>2</v>
      </c>
      <c r="AD4" s="2">
        <f t="shared" si="1"/>
        <v>7</v>
      </c>
      <c r="AE4" s="27">
        <f aca="true" t="shared" si="2" ref="AE4:AE38">AC4/AD4</f>
        <v>0.2857142857142857</v>
      </c>
      <c r="AF4" s="7">
        <f aca="true" t="shared" si="3" ref="AF4:AF38">SUM(B4:J4)</f>
        <v>19</v>
      </c>
      <c r="AG4" s="15">
        <f>AF4/(AD3*9)</f>
        <v>0.30158730158730157</v>
      </c>
      <c r="AH4" s="17">
        <f aca="true" t="shared" si="4" ref="AH4:AH38">SUM(T4:AB4)</f>
        <v>-137</v>
      </c>
      <c r="AI4" s="31">
        <f aca="true" t="shared" si="5" ref="AI4:AI38">AE4*10+AG4/100+AH4/1000000</f>
        <v>2.8600217301587296</v>
      </c>
      <c r="AJ4" s="28">
        <f>RANK(AI4,(AI$4,AI$8,AI$12,AI$16,AI$20,AI$24,AI$28,AI$32,AI$36),0)</f>
        <v>8</v>
      </c>
    </row>
    <row r="5" spans="1:36" ht="12.75">
      <c r="A5" s="25" t="s">
        <v>15</v>
      </c>
      <c r="B5" s="1" t="s">
        <v>10</v>
      </c>
      <c r="C5" s="2">
        <v>0</v>
      </c>
      <c r="D5" s="2" t="s">
        <v>11</v>
      </c>
      <c r="E5" s="2">
        <v>0</v>
      </c>
      <c r="F5" s="2">
        <v>6</v>
      </c>
      <c r="G5" s="2">
        <v>2</v>
      </c>
      <c r="H5" s="2">
        <v>0</v>
      </c>
      <c r="I5" s="2">
        <v>2</v>
      </c>
      <c r="J5" s="3">
        <v>0</v>
      </c>
      <c r="K5" s="4" t="s">
        <v>10</v>
      </c>
      <c r="L5" s="5" t="s">
        <v>12</v>
      </c>
      <c r="M5" s="5" t="s">
        <v>11</v>
      </c>
      <c r="N5" s="5" t="s">
        <v>12</v>
      </c>
      <c r="O5" s="5" t="s">
        <v>14</v>
      </c>
      <c r="P5" s="5" t="s">
        <v>12</v>
      </c>
      <c r="Q5" s="5" t="s">
        <v>12</v>
      </c>
      <c r="R5" s="5" t="s">
        <v>12</v>
      </c>
      <c r="S5" s="6" t="s">
        <v>12</v>
      </c>
      <c r="T5" s="1" t="s">
        <v>10</v>
      </c>
      <c r="U5" s="2">
        <v>-30</v>
      </c>
      <c r="V5" s="2" t="s">
        <v>11</v>
      </c>
      <c r="W5" s="2">
        <v>-33</v>
      </c>
      <c r="X5" s="2">
        <v>-9</v>
      </c>
      <c r="Y5" s="2">
        <v>-17</v>
      </c>
      <c r="Z5" s="2">
        <v>-38</v>
      </c>
      <c r="AA5" s="2">
        <v>-17</v>
      </c>
      <c r="AB5" s="3">
        <v>-27</v>
      </c>
      <c r="AC5" s="1">
        <f t="shared" si="0"/>
        <v>1</v>
      </c>
      <c r="AD5" s="2">
        <f t="shared" si="1"/>
        <v>7</v>
      </c>
      <c r="AE5" s="27">
        <f t="shared" si="2"/>
        <v>0.14285714285714285</v>
      </c>
      <c r="AF5" s="7">
        <f t="shared" si="3"/>
        <v>10</v>
      </c>
      <c r="AG5" s="15">
        <f>AF5/(AD4*9)</f>
        <v>0.15873015873015872</v>
      </c>
      <c r="AH5" s="17">
        <f t="shared" si="4"/>
        <v>-171</v>
      </c>
      <c r="AI5" s="31">
        <f t="shared" si="5"/>
        <v>1.42998773015873</v>
      </c>
      <c r="AJ5" s="28">
        <f>RANK(AI5,(AI$5,AI$9,AI$13,AI$17,AI$21,AI$25,AI$29,AI$33,AI$37),0)</f>
        <v>8</v>
      </c>
    </row>
    <row r="6" spans="1:36" ht="12.75">
      <c r="A6" s="25" t="s">
        <v>16</v>
      </c>
      <c r="B6" s="1" t="s">
        <v>10</v>
      </c>
      <c r="C6" s="2">
        <v>4</v>
      </c>
      <c r="D6" s="2" t="s">
        <v>11</v>
      </c>
      <c r="E6" s="2">
        <v>9</v>
      </c>
      <c r="F6" s="2">
        <v>3</v>
      </c>
      <c r="G6" s="2">
        <v>4</v>
      </c>
      <c r="H6" s="2">
        <v>2</v>
      </c>
      <c r="I6" s="2">
        <v>2</v>
      </c>
      <c r="J6" s="3">
        <v>6</v>
      </c>
      <c r="K6" s="4" t="s">
        <v>10</v>
      </c>
      <c r="L6" s="5" t="s">
        <v>12</v>
      </c>
      <c r="M6" s="5" t="s">
        <v>11</v>
      </c>
      <c r="N6" s="5" t="s">
        <v>14</v>
      </c>
      <c r="O6" s="5" t="s">
        <v>12</v>
      </c>
      <c r="P6" s="5" t="s">
        <v>12</v>
      </c>
      <c r="Q6" s="5" t="s">
        <v>12</v>
      </c>
      <c r="R6" s="5" t="s">
        <v>12</v>
      </c>
      <c r="S6" s="6" t="s">
        <v>14</v>
      </c>
      <c r="T6" s="1" t="s">
        <v>10</v>
      </c>
      <c r="U6" s="2">
        <v>-4</v>
      </c>
      <c r="V6" s="2" t="s">
        <v>11</v>
      </c>
      <c r="W6" s="2">
        <v>23</v>
      </c>
      <c r="X6" s="2">
        <v>-14</v>
      </c>
      <c r="Y6" s="2">
        <v>-12</v>
      </c>
      <c r="Z6" s="2">
        <v>-14</v>
      </c>
      <c r="AA6" s="2">
        <v>-18</v>
      </c>
      <c r="AB6" s="3">
        <v>-7</v>
      </c>
      <c r="AC6" s="1">
        <f t="shared" si="0"/>
        <v>2</v>
      </c>
      <c r="AD6" s="2">
        <f t="shared" si="1"/>
        <v>7</v>
      </c>
      <c r="AE6" s="27">
        <f t="shared" si="2"/>
        <v>0.2857142857142857</v>
      </c>
      <c r="AF6" s="7">
        <f t="shared" si="3"/>
        <v>30</v>
      </c>
      <c r="AG6" s="15">
        <f>AF6/(AD5*9)</f>
        <v>0.47619047619047616</v>
      </c>
      <c r="AH6" s="17">
        <f t="shared" si="4"/>
        <v>-46</v>
      </c>
      <c r="AI6" s="31">
        <f t="shared" si="5"/>
        <v>2.8618587619047613</v>
      </c>
      <c r="AJ6" s="28">
        <f>RANK(AI6,(AI$6,AI$10,AI$14,AI$18,AI$22,AI$26,AI$30,AI$34,AI$38),0)</f>
        <v>7</v>
      </c>
    </row>
    <row r="7" spans="1:36" ht="12.75">
      <c r="A7" s="24" t="s">
        <v>2</v>
      </c>
      <c r="B7" s="8">
        <v>21</v>
      </c>
      <c r="C7" s="9" t="s">
        <v>10</v>
      </c>
      <c r="D7" s="9">
        <v>11</v>
      </c>
      <c r="E7" s="9">
        <v>18</v>
      </c>
      <c r="F7" s="9">
        <v>21</v>
      </c>
      <c r="G7" s="9">
        <v>12</v>
      </c>
      <c r="H7" s="9">
        <v>9</v>
      </c>
      <c r="I7" s="9">
        <v>17</v>
      </c>
      <c r="J7" s="10">
        <v>13</v>
      </c>
      <c r="K7" s="11" t="s">
        <v>14</v>
      </c>
      <c r="L7" s="12" t="s">
        <v>10</v>
      </c>
      <c r="M7" s="12" t="s">
        <v>12</v>
      </c>
      <c r="N7" s="12" t="s">
        <v>14</v>
      </c>
      <c r="O7" s="12" t="s">
        <v>14</v>
      </c>
      <c r="P7" s="12" t="s">
        <v>12</v>
      </c>
      <c r="Q7" s="12" t="s">
        <v>12</v>
      </c>
      <c r="R7" s="12" t="s">
        <v>14</v>
      </c>
      <c r="S7" s="13" t="s">
        <v>12</v>
      </c>
      <c r="T7" s="8">
        <v>50</v>
      </c>
      <c r="U7" s="9" t="s">
        <v>10</v>
      </c>
      <c r="V7" s="9">
        <v>-9</v>
      </c>
      <c r="W7" s="9">
        <v>26</v>
      </c>
      <c r="X7" s="9">
        <v>0</v>
      </c>
      <c r="Y7" s="9">
        <v>-2</v>
      </c>
      <c r="Z7" s="9">
        <v>-30</v>
      </c>
      <c r="AA7" s="9">
        <v>15</v>
      </c>
      <c r="AB7" s="10">
        <v>-19</v>
      </c>
      <c r="AC7" s="8">
        <f t="shared" si="0"/>
        <v>4</v>
      </c>
      <c r="AD7" s="9">
        <f t="shared" si="1"/>
        <v>8</v>
      </c>
      <c r="AE7" s="26">
        <f t="shared" si="2"/>
        <v>0.5</v>
      </c>
      <c r="AF7" s="14">
        <f t="shared" si="3"/>
        <v>122</v>
      </c>
      <c r="AG7" s="16">
        <f>AF7/(3*9*AD7)</f>
        <v>0.5648148148148148</v>
      </c>
      <c r="AH7" s="18">
        <f t="shared" si="4"/>
        <v>31</v>
      </c>
      <c r="AI7" s="30">
        <f t="shared" si="5"/>
        <v>5.005679148148148</v>
      </c>
      <c r="AJ7" s="29">
        <f>RANK(AI7,(AI$3,AI$7,AI$11,AI$15,AI$19,AI$23,AI$27,AI$31,AI$35),0)</f>
        <v>5</v>
      </c>
    </row>
    <row r="8" spans="1:36" ht="12.75">
      <c r="A8" s="25" t="s">
        <v>13</v>
      </c>
      <c r="B8" s="1">
        <v>7</v>
      </c>
      <c r="C8" s="2" t="s">
        <v>10</v>
      </c>
      <c r="D8" s="2">
        <v>2</v>
      </c>
      <c r="E8" s="2">
        <v>3</v>
      </c>
      <c r="F8" s="2">
        <v>9</v>
      </c>
      <c r="G8" s="2">
        <v>2</v>
      </c>
      <c r="H8" s="2">
        <v>0</v>
      </c>
      <c r="I8" s="2">
        <v>5</v>
      </c>
      <c r="J8" s="3">
        <v>1</v>
      </c>
      <c r="K8" s="4" t="s">
        <v>14</v>
      </c>
      <c r="L8" s="5" t="s">
        <v>10</v>
      </c>
      <c r="M8" s="5" t="s">
        <v>12</v>
      </c>
      <c r="N8" s="5" t="s">
        <v>12</v>
      </c>
      <c r="O8" s="5" t="s">
        <v>14</v>
      </c>
      <c r="P8" s="5" t="s">
        <v>12</v>
      </c>
      <c r="Q8" s="5" t="s">
        <v>12</v>
      </c>
      <c r="R8" s="5" t="s">
        <v>14</v>
      </c>
      <c r="S8" s="6" t="s">
        <v>12</v>
      </c>
      <c r="T8" s="1">
        <v>16</v>
      </c>
      <c r="U8" s="2" t="s">
        <v>10</v>
      </c>
      <c r="V8" s="2">
        <v>-19</v>
      </c>
      <c r="W8" s="2">
        <v>-8</v>
      </c>
      <c r="X8" s="2">
        <v>0</v>
      </c>
      <c r="Y8" s="2">
        <v>-16</v>
      </c>
      <c r="Z8" s="2">
        <v>-27</v>
      </c>
      <c r="AA8" s="2">
        <v>2</v>
      </c>
      <c r="AB8" s="3">
        <v>-28</v>
      </c>
      <c r="AC8" s="1">
        <f t="shared" si="0"/>
        <v>3</v>
      </c>
      <c r="AD8" s="2">
        <f t="shared" si="1"/>
        <v>8</v>
      </c>
      <c r="AE8" s="27">
        <f t="shared" si="2"/>
        <v>0.375</v>
      </c>
      <c r="AF8" s="7">
        <f t="shared" si="3"/>
        <v>29</v>
      </c>
      <c r="AG8" s="15">
        <f>AF8/(AD7*9)</f>
        <v>0.4027777777777778</v>
      </c>
      <c r="AH8" s="17">
        <f t="shared" si="4"/>
        <v>-80</v>
      </c>
      <c r="AI8" s="31">
        <f t="shared" si="5"/>
        <v>3.753947777777778</v>
      </c>
      <c r="AJ8" s="28">
        <f>RANK(AI8,(AI$4,AI$8,AI$12,AI$16,AI$20,AI$24,AI$28,AI$32,AI$36),0)</f>
        <v>7</v>
      </c>
    </row>
    <row r="9" spans="1:36" ht="12.75">
      <c r="A9" s="25" t="s">
        <v>15</v>
      </c>
      <c r="B9" s="1">
        <v>9</v>
      </c>
      <c r="C9" s="2" t="s">
        <v>10</v>
      </c>
      <c r="D9" s="2">
        <v>5</v>
      </c>
      <c r="E9" s="2">
        <v>7</v>
      </c>
      <c r="F9" s="2">
        <v>8</v>
      </c>
      <c r="G9" s="2">
        <v>5</v>
      </c>
      <c r="H9" s="2">
        <v>6</v>
      </c>
      <c r="I9" s="2">
        <v>7</v>
      </c>
      <c r="J9" s="3">
        <v>6</v>
      </c>
      <c r="K9" s="4" t="s">
        <v>14</v>
      </c>
      <c r="L9" s="5" t="s">
        <v>10</v>
      </c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5" t="s">
        <v>14</v>
      </c>
      <c r="S9" s="6" t="s">
        <v>14</v>
      </c>
      <c r="T9" s="1">
        <v>30</v>
      </c>
      <c r="U9" s="2" t="s">
        <v>10</v>
      </c>
      <c r="V9" s="2">
        <v>8</v>
      </c>
      <c r="W9" s="2">
        <v>13</v>
      </c>
      <c r="X9" s="2">
        <v>4</v>
      </c>
      <c r="Y9" s="2">
        <v>9</v>
      </c>
      <c r="Z9" s="2">
        <v>12</v>
      </c>
      <c r="AA9" s="2">
        <v>18</v>
      </c>
      <c r="AB9" s="3">
        <v>2</v>
      </c>
      <c r="AC9" s="1">
        <f t="shared" si="0"/>
        <v>8</v>
      </c>
      <c r="AD9" s="2">
        <f t="shared" si="1"/>
        <v>8</v>
      </c>
      <c r="AE9" s="27">
        <f t="shared" si="2"/>
        <v>1</v>
      </c>
      <c r="AF9" s="7">
        <f t="shared" si="3"/>
        <v>53</v>
      </c>
      <c r="AG9" s="15">
        <f>AF9/(AD8*9)</f>
        <v>0.7361111111111112</v>
      </c>
      <c r="AH9" s="17">
        <f t="shared" si="4"/>
        <v>96</v>
      </c>
      <c r="AI9" s="31">
        <f t="shared" si="5"/>
        <v>10.00745711111111</v>
      </c>
      <c r="AJ9" s="28">
        <f>RANK(AI9,(AI$5,AI$9,AI$13,AI$17,AI$21,AI$25,AI$29,AI$33,AI$37),0)</f>
        <v>1</v>
      </c>
    </row>
    <row r="10" spans="1:36" ht="12.75">
      <c r="A10" s="25" t="s">
        <v>16</v>
      </c>
      <c r="B10" s="1">
        <v>5</v>
      </c>
      <c r="C10" s="2" t="s">
        <v>10</v>
      </c>
      <c r="D10" s="2">
        <v>4</v>
      </c>
      <c r="E10" s="2">
        <v>8</v>
      </c>
      <c r="F10" s="2">
        <v>4</v>
      </c>
      <c r="G10" s="2">
        <v>5</v>
      </c>
      <c r="H10" s="2">
        <v>3</v>
      </c>
      <c r="I10" s="2">
        <v>5</v>
      </c>
      <c r="J10" s="3">
        <v>6</v>
      </c>
      <c r="K10" s="4" t="s">
        <v>14</v>
      </c>
      <c r="L10" s="5" t="s">
        <v>10</v>
      </c>
      <c r="M10" s="5" t="s">
        <v>12</v>
      </c>
      <c r="N10" s="5" t="s">
        <v>14</v>
      </c>
      <c r="O10" s="5" t="s">
        <v>12</v>
      </c>
      <c r="P10" s="5" t="s">
        <v>14</v>
      </c>
      <c r="Q10" s="5" t="s">
        <v>12</v>
      </c>
      <c r="R10" s="5" t="s">
        <v>14</v>
      </c>
      <c r="S10" s="6" t="s">
        <v>14</v>
      </c>
      <c r="T10" s="1">
        <v>4</v>
      </c>
      <c r="U10" s="2" t="s">
        <v>10</v>
      </c>
      <c r="V10" s="2">
        <v>2</v>
      </c>
      <c r="W10" s="2">
        <v>21</v>
      </c>
      <c r="X10" s="2">
        <v>-4</v>
      </c>
      <c r="Y10" s="2">
        <v>5</v>
      </c>
      <c r="Z10" s="2">
        <v>-15</v>
      </c>
      <c r="AA10" s="2">
        <v>-5</v>
      </c>
      <c r="AB10" s="3">
        <v>7</v>
      </c>
      <c r="AC10" s="1">
        <f t="shared" si="0"/>
        <v>5</v>
      </c>
      <c r="AD10" s="2">
        <f t="shared" si="1"/>
        <v>8</v>
      </c>
      <c r="AE10" s="27">
        <f t="shared" si="2"/>
        <v>0.625</v>
      </c>
      <c r="AF10" s="7">
        <f t="shared" si="3"/>
        <v>40</v>
      </c>
      <c r="AG10" s="15">
        <f>AF10/(AD9*9)</f>
        <v>0.5555555555555556</v>
      </c>
      <c r="AH10" s="17">
        <f t="shared" si="4"/>
        <v>15</v>
      </c>
      <c r="AI10" s="31">
        <f t="shared" si="5"/>
        <v>6.255570555555556</v>
      </c>
      <c r="AJ10" s="28">
        <f>RANK(AI10,(AI$6,AI$10,AI$14,AI$18,AI$22,AI$26,AI$30,AI$34,AI$38),0)</f>
        <v>3</v>
      </c>
    </row>
    <row r="11" spans="1:36" ht="12.75">
      <c r="A11" s="24" t="s">
        <v>3</v>
      </c>
      <c r="B11" s="8" t="s">
        <v>11</v>
      </c>
      <c r="C11" s="9">
        <v>16</v>
      </c>
      <c r="D11" s="9" t="s">
        <v>10</v>
      </c>
      <c r="E11" s="9">
        <v>13</v>
      </c>
      <c r="F11" s="9">
        <v>14</v>
      </c>
      <c r="G11" s="9" t="s">
        <v>11</v>
      </c>
      <c r="H11" s="9">
        <v>11</v>
      </c>
      <c r="I11" s="9">
        <v>14</v>
      </c>
      <c r="J11" s="10">
        <v>11</v>
      </c>
      <c r="K11" s="11" t="s">
        <v>11</v>
      </c>
      <c r="L11" s="12" t="s">
        <v>14</v>
      </c>
      <c r="M11" s="12" t="s">
        <v>10</v>
      </c>
      <c r="N11" s="12" t="s">
        <v>12</v>
      </c>
      <c r="O11" s="12" t="s">
        <v>14</v>
      </c>
      <c r="P11" s="12" t="s">
        <v>11</v>
      </c>
      <c r="Q11" s="12" t="s">
        <v>12</v>
      </c>
      <c r="R11" s="12" t="s">
        <v>14</v>
      </c>
      <c r="S11" s="13" t="s">
        <v>12</v>
      </c>
      <c r="T11" s="8" t="s">
        <v>11</v>
      </c>
      <c r="U11" s="9">
        <v>9</v>
      </c>
      <c r="V11" s="9" t="s">
        <v>10</v>
      </c>
      <c r="W11" s="9">
        <v>-4</v>
      </c>
      <c r="X11" s="9">
        <v>5</v>
      </c>
      <c r="Y11" s="9" t="s">
        <v>11</v>
      </c>
      <c r="Z11" s="9">
        <v>-19</v>
      </c>
      <c r="AA11" s="9">
        <v>3</v>
      </c>
      <c r="AB11" s="10">
        <v>-17</v>
      </c>
      <c r="AC11" s="8">
        <f t="shared" si="0"/>
        <v>3</v>
      </c>
      <c r="AD11" s="9">
        <f t="shared" si="1"/>
        <v>6</v>
      </c>
      <c r="AE11" s="26">
        <f t="shared" si="2"/>
        <v>0.5</v>
      </c>
      <c r="AF11" s="14">
        <f t="shared" si="3"/>
        <v>79</v>
      </c>
      <c r="AG11" s="16">
        <f>AF11/(3*9*AD11)</f>
        <v>0.4876543209876543</v>
      </c>
      <c r="AH11" s="18">
        <f t="shared" si="4"/>
        <v>-23</v>
      </c>
      <c r="AI11" s="30">
        <f t="shared" si="5"/>
        <v>5.004853543209877</v>
      </c>
      <c r="AJ11" s="29">
        <f>RANK(AI11,(AI$3,AI$7,AI$11,AI$15,AI$19,AI$23,AI$27,AI$31,AI$35),0)</f>
        <v>6</v>
      </c>
    </row>
    <row r="12" spans="1:36" ht="12.75">
      <c r="A12" s="25" t="s">
        <v>13</v>
      </c>
      <c r="B12" s="1" t="s">
        <v>11</v>
      </c>
      <c r="C12" s="2">
        <v>7</v>
      </c>
      <c r="D12" s="2" t="s">
        <v>10</v>
      </c>
      <c r="E12" s="2">
        <v>5</v>
      </c>
      <c r="F12" s="2">
        <v>7</v>
      </c>
      <c r="G12" s="2" t="s">
        <v>11</v>
      </c>
      <c r="H12" s="2">
        <v>6</v>
      </c>
      <c r="I12" s="2">
        <v>5</v>
      </c>
      <c r="J12" s="3">
        <v>4</v>
      </c>
      <c r="K12" s="4" t="s">
        <v>11</v>
      </c>
      <c r="L12" s="5" t="s">
        <v>14</v>
      </c>
      <c r="M12" s="5" t="s">
        <v>10</v>
      </c>
      <c r="N12" s="5" t="s">
        <v>14</v>
      </c>
      <c r="O12" s="5" t="s">
        <v>14</v>
      </c>
      <c r="P12" s="5" t="s">
        <v>11</v>
      </c>
      <c r="Q12" s="5" t="s">
        <v>14</v>
      </c>
      <c r="R12" s="5" t="s">
        <v>14</v>
      </c>
      <c r="S12" s="6" t="s">
        <v>12</v>
      </c>
      <c r="T12" s="1" t="s">
        <v>11</v>
      </c>
      <c r="U12" s="2">
        <v>19</v>
      </c>
      <c r="V12" s="2" t="s">
        <v>10</v>
      </c>
      <c r="W12" s="2">
        <v>1</v>
      </c>
      <c r="X12" s="2">
        <v>14</v>
      </c>
      <c r="Y12" s="2" t="s">
        <v>11</v>
      </c>
      <c r="Z12" s="2">
        <v>16</v>
      </c>
      <c r="AA12" s="2">
        <v>6</v>
      </c>
      <c r="AB12" s="3">
        <v>-4</v>
      </c>
      <c r="AC12" s="1">
        <f t="shared" si="0"/>
        <v>5</v>
      </c>
      <c r="AD12" s="2">
        <f t="shared" si="1"/>
        <v>6</v>
      </c>
      <c r="AE12" s="27">
        <f t="shared" si="2"/>
        <v>0.8333333333333334</v>
      </c>
      <c r="AF12" s="7">
        <f t="shared" si="3"/>
        <v>34</v>
      </c>
      <c r="AG12" s="15">
        <f>AF12/(AD11*9)</f>
        <v>0.6296296296296297</v>
      </c>
      <c r="AH12" s="17">
        <f t="shared" si="4"/>
        <v>52</v>
      </c>
      <c r="AI12" s="31">
        <f t="shared" si="5"/>
        <v>8.33968162962963</v>
      </c>
      <c r="AJ12" s="28">
        <f>RANK(AI12,(AI$4,AI$8,AI$12,AI$16,AI$20,AI$24,AI$28,AI$32,AI$36),0)</f>
        <v>1</v>
      </c>
    </row>
    <row r="13" spans="1:36" ht="12.75">
      <c r="A13" s="25" t="s">
        <v>15</v>
      </c>
      <c r="B13" s="1" t="s">
        <v>11</v>
      </c>
      <c r="C13" s="2">
        <v>4</v>
      </c>
      <c r="D13" s="2" t="s">
        <v>10</v>
      </c>
      <c r="E13" s="2">
        <v>2</v>
      </c>
      <c r="F13" s="2">
        <v>6</v>
      </c>
      <c r="G13" s="2" t="s">
        <v>11</v>
      </c>
      <c r="H13" s="2">
        <v>3</v>
      </c>
      <c r="I13" s="2">
        <v>6</v>
      </c>
      <c r="J13" s="3">
        <v>2</v>
      </c>
      <c r="K13" s="4" t="s">
        <v>11</v>
      </c>
      <c r="L13" s="5" t="s">
        <v>12</v>
      </c>
      <c r="M13" s="5" t="s">
        <v>10</v>
      </c>
      <c r="N13" s="5" t="s">
        <v>12</v>
      </c>
      <c r="O13" s="5" t="s">
        <v>14</v>
      </c>
      <c r="P13" s="5" t="s">
        <v>11</v>
      </c>
      <c r="Q13" s="5" t="s">
        <v>12</v>
      </c>
      <c r="R13" s="5" t="s">
        <v>14</v>
      </c>
      <c r="S13" s="6" t="s">
        <v>12</v>
      </c>
      <c r="T13" s="1" t="s">
        <v>11</v>
      </c>
      <c r="U13" s="2">
        <v>-8</v>
      </c>
      <c r="V13" s="2" t="s">
        <v>10</v>
      </c>
      <c r="W13" s="2">
        <v>-15</v>
      </c>
      <c r="X13" s="2">
        <v>13</v>
      </c>
      <c r="Y13" s="2" t="s">
        <v>11</v>
      </c>
      <c r="Z13" s="2">
        <v>-15</v>
      </c>
      <c r="AA13" s="2">
        <v>9</v>
      </c>
      <c r="AB13" s="3">
        <v>-19</v>
      </c>
      <c r="AC13" s="1">
        <f t="shared" si="0"/>
        <v>2</v>
      </c>
      <c r="AD13" s="2">
        <f t="shared" si="1"/>
        <v>6</v>
      </c>
      <c r="AE13" s="27">
        <f t="shared" si="2"/>
        <v>0.3333333333333333</v>
      </c>
      <c r="AF13" s="7">
        <f t="shared" si="3"/>
        <v>23</v>
      </c>
      <c r="AG13" s="15">
        <f>AF13/(AD12*9)</f>
        <v>0.42592592592592593</v>
      </c>
      <c r="AH13" s="17">
        <f t="shared" si="4"/>
        <v>-35</v>
      </c>
      <c r="AI13" s="31">
        <f t="shared" si="5"/>
        <v>3.337557592592592</v>
      </c>
      <c r="AJ13" s="28">
        <f>RANK(AI13,(AI$5,AI$9,AI$13,AI$17,AI$21,AI$25,AI$29,AI$33,AI$37),0)</f>
        <v>6</v>
      </c>
    </row>
    <row r="14" spans="1:36" ht="12.75">
      <c r="A14" s="25" t="s">
        <v>16</v>
      </c>
      <c r="B14" s="1" t="s">
        <v>11</v>
      </c>
      <c r="C14" s="2">
        <v>5</v>
      </c>
      <c r="D14" s="2" t="s">
        <v>10</v>
      </c>
      <c r="E14" s="2">
        <v>6</v>
      </c>
      <c r="F14" s="2">
        <v>1</v>
      </c>
      <c r="G14" s="2" t="s">
        <v>11</v>
      </c>
      <c r="H14" s="2">
        <v>2</v>
      </c>
      <c r="I14" s="2">
        <v>3</v>
      </c>
      <c r="J14" s="3">
        <v>5</v>
      </c>
      <c r="K14" s="4" t="s">
        <v>11</v>
      </c>
      <c r="L14" s="5" t="s">
        <v>14</v>
      </c>
      <c r="M14" s="5" t="s">
        <v>10</v>
      </c>
      <c r="N14" s="5" t="s">
        <v>14</v>
      </c>
      <c r="O14" s="5" t="s">
        <v>12</v>
      </c>
      <c r="P14" s="5" t="s">
        <v>11</v>
      </c>
      <c r="Q14" s="5" t="s">
        <v>12</v>
      </c>
      <c r="R14" s="5" t="s">
        <v>12</v>
      </c>
      <c r="S14" s="6" t="s">
        <v>14</v>
      </c>
      <c r="T14" s="1" t="s">
        <v>11</v>
      </c>
      <c r="U14" s="2">
        <v>-2</v>
      </c>
      <c r="V14" s="2" t="s">
        <v>10</v>
      </c>
      <c r="W14" s="2">
        <v>10</v>
      </c>
      <c r="X14" s="2">
        <v>-22</v>
      </c>
      <c r="Y14" s="2" t="s">
        <v>11</v>
      </c>
      <c r="Z14" s="2">
        <v>-20</v>
      </c>
      <c r="AA14" s="2">
        <v>-12</v>
      </c>
      <c r="AB14" s="3">
        <v>6</v>
      </c>
      <c r="AC14" s="1">
        <f t="shared" si="0"/>
        <v>3</v>
      </c>
      <c r="AD14" s="2">
        <f t="shared" si="1"/>
        <v>6</v>
      </c>
      <c r="AE14" s="27">
        <f t="shared" si="2"/>
        <v>0.5</v>
      </c>
      <c r="AF14" s="7">
        <f t="shared" si="3"/>
        <v>22</v>
      </c>
      <c r="AG14" s="15">
        <f>AF14/(AD13*9)</f>
        <v>0.4074074074074074</v>
      </c>
      <c r="AH14" s="17">
        <f t="shared" si="4"/>
        <v>-40</v>
      </c>
      <c r="AI14" s="31">
        <f t="shared" si="5"/>
        <v>5.004034074074074</v>
      </c>
      <c r="AJ14" s="28">
        <f>RANK(AI14,(AI$6,AI$10,AI$14,AI$18,AI$22,AI$26,AI$30,AI$34,AI$38),0)</f>
        <v>6</v>
      </c>
    </row>
    <row r="15" spans="1:36" ht="12.75">
      <c r="A15" s="24" t="s">
        <v>4</v>
      </c>
      <c r="B15" s="8">
        <v>18</v>
      </c>
      <c r="C15" s="9">
        <v>9</v>
      </c>
      <c r="D15" s="9">
        <v>14</v>
      </c>
      <c r="E15" s="9" t="s">
        <v>10</v>
      </c>
      <c r="F15" s="9">
        <v>20</v>
      </c>
      <c r="G15" s="9">
        <v>14</v>
      </c>
      <c r="H15" s="9">
        <v>4</v>
      </c>
      <c r="I15" s="9">
        <v>11</v>
      </c>
      <c r="J15" s="10">
        <v>16</v>
      </c>
      <c r="K15" s="11" t="s">
        <v>14</v>
      </c>
      <c r="L15" s="12" t="s">
        <v>12</v>
      </c>
      <c r="M15" s="12" t="s">
        <v>14</v>
      </c>
      <c r="N15" s="12" t="s">
        <v>10</v>
      </c>
      <c r="O15" s="12" t="s">
        <v>14</v>
      </c>
      <c r="P15" s="12" t="s">
        <v>14</v>
      </c>
      <c r="Q15" s="12" t="s">
        <v>12</v>
      </c>
      <c r="R15" s="12" t="s">
        <v>12</v>
      </c>
      <c r="S15" s="13" t="s">
        <v>14</v>
      </c>
      <c r="T15" s="8">
        <v>45</v>
      </c>
      <c r="U15" s="9">
        <v>-26</v>
      </c>
      <c r="V15" s="9">
        <v>4</v>
      </c>
      <c r="W15" s="9" t="s">
        <v>10</v>
      </c>
      <c r="X15" s="9">
        <v>-15</v>
      </c>
      <c r="Y15" s="9">
        <v>5</v>
      </c>
      <c r="Z15" s="9">
        <v>-59</v>
      </c>
      <c r="AA15" s="9">
        <v>-12</v>
      </c>
      <c r="AB15" s="10">
        <v>-2</v>
      </c>
      <c r="AC15" s="8">
        <f t="shared" si="0"/>
        <v>5</v>
      </c>
      <c r="AD15" s="9">
        <f t="shared" si="1"/>
        <v>8</v>
      </c>
      <c r="AE15" s="26">
        <f t="shared" si="2"/>
        <v>0.625</v>
      </c>
      <c r="AF15" s="14">
        <f t="shared" si="3"/>
        <v>106</v>
      </c>
      <c r="AG15" s="16">
        <f>AF15/(3*9*AD15)</f>
        <v>0.49074074074074076</v>
      </c>
      <c r="AH15" s="18">
        <f t="shared" si="4"/>
        <v>-60</v>
      </c>
      <c r="AI15" s="30">
        <f t="shared" si="5"/>
        <v>6.254847407407407</v>
      </c>
      <c r="AJ15" s="29">
        <f>RANK(AI15,(AI$3,AI$7,AI$11,AI$15,AI$19,AI$23,AI$27,AI$31,AI$35),0)</f>
        <v>3</v>
      </c>
    </row>
    <row r="16" spans="1:36" ht="12.75">
      <c r="A16" s="25" t="s">
        <v>13</v>
      </c>
      <c r="B16" s="1">
        <v>9</v>
      </c>
      <c r="C16" s="2">
        <v>6</v>
      </c>
      <c r="D16" s="2">
        <v>4</v>
      </c>
      <c r="E16" s="2" t="s">
        <v>10</v>
      </c>
      <c r="F16" s="2">
        <v>9</v>
      </c>
      <c r="G16" s="2">
        <v>7</v>
      </c>
      <c r="H16" s="2">
        <v>2</v>
      </c>
      <c r="I16" s="2">
        <v>3</v>
      </c>
      <c r="J16" s="3">
        <v>7</v>
      </c>
      <c r="K16" s="4" t="s">
        <v>14</v>
      </c>
      <c r="L16" s="5" t="s">
        <v>14</v>
      </c>
      <c r="M16" s="5" t="s">
        <v>12</v>
      </c>
      <c r="N16" s="5" t="s">
        <v>10</v>
      </c>
      <c r="O16" s="5" t="s">
        <v>14</v>
      </c>
      <c r="P16" s="5" t="s">
        <v>14</v>
      </c>
      <c r="Q16" s="5" t="s">
        <v>12</v>
      </c>
      <c r="R16" s="5" t="s">
        <v>12</v>
      </c>
      <c r="S16" s="6" t="s">
        <v>14</v>
      </c>
      <c r="T16" s="1">
        <v>35</v>
      </c>
      <c r="U16" s="2">
        <v>8</v>
      </c>
      <c r="V16" s="2">
        <v>-1</v>
      </c>
      <c r="W16" s="2" t="s">
        <v>10</v>
      </c>
      <c r="X16" s="2">
        <v>0</v>
      </c>
      <c r="Y16" s="2">
        <v>19</v>
      </c>
      <c r="Z16" s="2">
        <v>-18</v>
      </c>
      <c r="AA16" s="2">
        <v>-13</v>
      </c>
      <c r="AB16" s="3">
        <v>25</v>
      </c>
      <c r="AC16" s="1">
        <f t="shared" si="0"/>
        <v>5</v>
      </c>
      <c r="AD16" s="2">
        <f t="shared" si="1"/>
        <v>8</v>
      </c>
      <c r="AE16" s="27">
        <f t="shared" si="2"/>
        <v>0.625</v>
      </c>
      <c r="AF16" s="7">
        <f t="shared" si="3"/>
        <v>47</v>
      </c>
      <c r="AG16" s="15">
        <f>AF16/(AD15*9)</f>
        <v>0.6527777777777778</v>
      </c>
      <c r="AH16" s="17">
        <f t="shared" si="4"/>
        <v>55</v>
      </c>
      <c r="AI16" s="31">
        <f t="shared" si="5"/>
        <v>6.256582777777777</v>
      </c>
      <c r="AJ16" s="28">
        <f>RANK(AI16,(AI$4,AI$8,AI$12,AI$16,AI$20,AI$24,AI$28,AI$32,AI$36),0)</f>
        <v>4</v>
      </c>
    </row>
    <row r="17" spans="1:36" ht="12.75">
      <c r="A17" s="25" t="s">
        <v>15</v>
      </c>
      <c r="B17" s="1">
        <v>9</v>
      </c>
      <c r="C17" s="2">
        <v>2</v>
      </c>
      <c r="D17" s="2">
        <v>7</v>
      </c>
      <c r="E17" s="2" t="s">
        <v>10</v>
      </c>
      <c r="F17" s="2">
        <v>9</v>
      </c>
      <c r="G17" s="2">
        <v>6</v>
      </c>
      <c r="H17" s="2">
        <v>2</v>
      </c>
      <c r="I17" s="2">
        <v>6</v>
      </c>
      <c r="J17" s="3">
        <v>3</v>
      </c>
      <c r="K17" s="4" t="s">
        <v>14</v>
      </c>
      <c r="L17" s="5" t="s">
        <v>12</v>
      </c>
      <c r="M17" s="5" t="s">
        <v>14</v>
      </c>
      <c r="N17" s="5" t="s">
        <v>10</v>
      </c>
      <c r="O17" s="5" t="s">
        <v>14</v>
      </c>
      <c r="P17" s="5" t="s">
        <v>14</v>
      </c>
      <c r="Q17" s="5" t="s">
        <v>12</v>
      </c>
      <c r="R17" s="5" t="s">
        <v>14</v>
      </c>
      <c r="S17" s="6" t="s">
        <v>12</v>
      </c>
      <c r="T17" s="1">
        <v>33</v>
      </c>
      <c r="U17" s="2">
        <v>-13</v>
      </c>
      <c r="V17" s="2">
        <v>15</v>
      </c>
      <c r="W17" s="2" t="s">
        <v>10</v>
      </c>
      <c r="X17" s="2">
        <v>5</v>
      </c>
      <c r="Y17" s="2">
        <v>7</v>
      </c>
      <c r="Z17" s="2">
        <v>-12</v>
      </c>
      <c r="AA17" s="2">
        <v>18</v>
      </c>
      <c r="AB17" s="3">
        <v>-14</v>
      </c>
      <c r="AC17" s="1">
        <f t="shared" si="0"/>
        <v>5</v>
      </c>
      <c r="AD17" s="2">
        <f t="shared" si="1"/>
        <v>8</v>
      </c>
      <c r="AE17" s="27">
        <f t="shared" si="2"/>
        <v>0.625</v>
      </c>
      <c r="AF17" s="7">
        <f t="shared" si="3"/>
        <v>44</v>
      </c>
      <c r="AG17" s="15">
        <f>AF17/(AD16*9)</f>
        <v>0.6111111111111112</v>
      </c>
      <c r="AH17" s="17">
        <f t="shared" si="4"/>
        <v>39</v>
      </c>
      <c r="AI17" s="31">
        <f t="shared" si="5"/>
        <v>6.256150111111111</v>
      </c>
      <c r="AJ17" s="28">
        <f>RANK(AI17,(AI$5,AI$9,AI$13,AI$17,AI$21,AI$25,AI$29,AI$33,AI$37),0)</f>
        <v>5</v>
      </c>
    </row>
    <row r="18" spans="1:36" ht="12.75">
      <c r="A18" s="25" t="s">
        <v>16</v>
      </c>
      <c r="B18" s="1">
        <v>0</v>
      </c>
      <c r="C18" s="2">
        <v>1</v>
      </c>
      <c r="D18" s="2">
        <v>3</v>
      </c>
      <c r="E18" s="2" t="s">
        <v>10</v>
      </c>
      <c r="F18" s="2">
        <v>2</v>
      </c>
      <c r="G18" s="2">
        <v>1</v>
      </c>
      <c r="H18" s="2">
        <v>0</v>
      </c>
      <c r="I18" s="2">
        <v>2</v>
      </c>
      <c r="J18" s="3">
        <v>6</v>
      </c>
      <c r="K18" s="4" t="s">
        <v>12</v>
      </c>
      <c r="L18" s="5" t="s">
        <v>12</v>
      </c>
      <c r="M18" s="5" t="s">
        <v>12</v>
      </c>
      <c r="N18" s="5" t="s">
        <v>10</v>
      </c>
      <c r="O18" s="5" t="s">
        <v>12</v>
      </c>
      <c r="P18" s="5" t="s">
        <v>12</v>
      </c>
      <c r="Q18" s="5" t="s">
        <v>12</v>
      </c>
      <c r="R18" s="5" t="s">
        <v>12</v>
      </c>
      <c r="S18" s="6" t="s">
        <v>14</v>
      </c>
      <c r="T18" s="1">
        <v>-23</v>
      </c>
      <c r="U18" s="2">
        <v>-21</v>
      </c>
      <c r="V18" s="2">
        <v>-10</v>
      </c>
      <c r="W18" s="2" t="s">
        <v>10</v>
      </c>
      <c r="X18" s="2">
        <v>-20</v>
      </c>
      <c r="Y18" s="2">
        <v>-21</v>
      </c>
      <c r="Z18" s="2">
        <v>-29</v>
      </c>
      <c r="AA18" s="2">
        <v>-17</v>
      </c>
      <c r="AB18" s="3">
        <v>-13</v>
      </c>
      <c r="AC18" s="1">
        <f t="shared" si="0"/>
        <v>1</v>
      </c>
      <c r="AD18" s="2">
        <f t="shared" si="1"/>
        <v>8</v>
      </c>
      <c r="AE18" s="27">
        <f t="shared" si="2"/>
        <v>0.125</v>
      </c>
      <c r="AF18" s="7">
        <f t="shared" si="3"/>
        <v>15</v>
      </c>
      <c r="AG18" s="15">
        <f>AF18/(AD17*9)</f>
        <v>0.20833333333333334</v>
      </c>
      <c r="AH18" s="17">
        <f t="shared" si="4"/>
        <v>-154</v>
      </c>
      <c r="AI18" s="31">
        <f t="shared" si="5"/>
        <v>1.2519293333333334</v>
      </c>
      <c r="AJ18" s="28">
        <f>RANK(AI18,(AI$6,AI$10,AI$14,AI$18,AI$22,AI$26,AI$30,AI$34,AI$38),0)</f>
        <v>9</v>
      </c>
    </row>
    <row r="19" spans="1:36" ht="12.75">
      <c r="A19" s="24" t="s">
        <v>5</v>
      </c>
      <c r="B19" s="8">
        <v>9</v>
      </c>
      <c r="C19" s="9">
        <v>6</v>
      </c>
      <c r="D19" s="9">
        <v>13</v>
      </c>
      <c r="E19" s="9">
        <v>7</v>
      </c>
      <c r="F19" s="9" t="s">
        <v>10</v>
      </c>
      <c r="G19" s="9">
        <v>5</v>
      </c>
      <c r="H19" s="9">
        <v>6</v>
      </c>
      <c r="I19" s="9">
        <v>12</v>
      </c>
      <c r="J19" s="10">
        <v>16</v>
      </c>
      <c r="K19" s="11" t="s">
        <v>12</v>
      </c>
      <c r="L19" s="12" t="s">
        <v>12</v>
      </c>
      <c r="M19" s="12" t="s">
        <v>12</v>
      </c>
      <c r="N19" s="12" t="s">
        <v>12</v>
      </c>
      <c r="O19" s="12" t="s">
        <v>10</v>
      </c>
      <c r="P19" s="12" t="s">
        <v>12</v>
      </c>
      <c r="Q19" s="12" t="s">
        <v>12</v>
      </c>
      <c r="R19" s="12" t="s">
        <v>12</v>
      </c>
      <c r="S19" s="13" t="s">
        <v>14</v>
      </c>
      <c r="T19" s="8">
        <v>23</v>
      </c>
      <c r="U19" s="9">
        <v>0</v>
      </c>
      <c r="V19" s="9">
        <v>-5</v>
      </c>
      <c r="W19" s="9">
        <v>15</v>
      </c>
      <c r="X19" s="9" t="s">
        <v>10</v>
      </c>
      <c r="Y19" s="9">
        <v>-9</v>
      </c>
      <c r="Z19" s="9">
        <v>-55</v>
      </c>
      <c r="AA19" s="9">
        <v>-18</v>
      </c>
      <c r="AB19" s="10">
        <v>-18</v>
      </c>
      <c r="AC19" s="8">
        <f t="shared" si="0"/>
        <v>1</v>
      </c>
      <c r="AD19" s="9">
        <f t="shared" si="1"/>
        <v>8</v>
      </c>
      <c r="AE19" s="26">
        <f t="shared" si="2"/>
        <v>0.125</v>
      </c>
      <c r="AF19" s="14">
        <f t="shared" si="3"/>
        <v>74</v>
      </c>
      <c r="AG19" s="16">
        <f>AF19/(3*9*AD19)</f>
        <v>0.3425925925925926</v>
      </c>
      <c r="AH19" s="18">
        <f t="shared" si="4"/>
        <v>-67</v>
      </c>
      <c r="AI19" s="30">
        <f t="shared" si="5"/>
        <v>1.253358925925926</v>
      </c>
      <c r="AJ19" s="29">
        <f>RANK(AI19,(AI$3,AI$7,AI$11,AI$15,AI$19,AI$23,AI$27,AI$31,AI$35),0)</f>
        <v>9</v>
      </c>
    </row>
    <row r="20" spans="1:36" ht="12.75">
      <c r="A20" s="25" t="s">
        <v>13</v>
      </c>
      <c r="B20" s="1">
        <v>0</v>
      </c>
      <c r="C20" s="2">
        <v>0</v>
      </c>
      <c r="D20" s="2">
        <v>2</v>
      </c>
      <c r="E20" s="2">
        <v>0</v>
      </c>
      <c r="F20" s="2" t="s">
        <v>10</v>
      </c>
      <c r="G20" s="2">
        <v>0</v>
      </c>
      <c r="H20" s="2">
        <v>5</v>
      </c>
      <c r="I20" s="2">
        <v>4</v>
      </c>
      <c r="J20" s="3">
        <v>8</v>
      </c>
      <c r="K20" s="4" t="s">
        <v>12</v>
      </c>
      <c r="L20" s="5" t="s">
        <v>12</v>
      </c>
      <c r="M20" s="5" t="s">
        <v>12</v>
      </c>
      <c r="N20" s="5" t="s">
        <v>12</v>
      </c>
      <c r="O20" s="5" t="s">
        <v>10</v>
      </c>
      <c r="P20" s="5" t="s">
        <v>12</v>
      </c>
      <c r="Q20" s="5" t="s">
        <v>14</v>
      </c>
      <c r="R20" s="5" t="s">
        <v>12</v>
      </c>
      <c r="S20" s="6" t="s">
        <v>14</v>
      </c>
      <c r="T20" s="1">
        <v>0</v>
      </c>
      <c r="U20" s="2">
        <v>0</v>
      </c>
      <c r="V20" s="2">
        <v>-14</v>
      </c>
      <c r="W20" s="2">
        <v>0</v>
      </c>
      <c r="X20" s="2" t="s">
        <v>10</v>
      </c>
      <c r="Y20" s="2">
        <v>0</v>
      </c>
      <c r="Z20" s="2">
        <v>-1</v>
      </c>
      <c r="AA20" s="2">
        <v>-7</v>
      </c>
      <c r="AB20" s="3">
        <v>1</v>
      </c>
      <c r="AC20" s="1">
        <f t="shared" si="0"/>
        <v>2</v>
      </c>
      <c r="AD20" s="2">
        <f t="shared" si="1"/>
        <v>8</v>
      </c>
      <c r="AE20" s="27">
        <f t="shared" si="2"/>
        <v>0.25</v>
      </c>
      <c r="AF20" s="7">
        <f t="shared" si="3"/>
        <v>19</v>
      </c>
      <c r="AG20" s="15">
        <f>AF20/(AD19*9)</f>
        <v>0.2638888888888889</v>
      </c>
      <c r="AH20" s="17">
        <f t="shared" si="4"/>
        <v>-21</v>
      </c>
      <c r="AI20" s="31">
        <f t="shared" si="5"/>
        <v>2.502617888888889</v>
      </c>
      <c r="AJ20" s="28">
        <f>RANK(AI20,(AI$4,AI$8,AI$12,AI$16,AI$20,AI$24,AI$28,AI$32,AI$36),0)</f>
        <v>9</v>
      </c>
    </row>
    <row r="21" spans="1:36" ht="12.75">
      <c r="A21" s="25" t="s">
        <v>15</v>
      </c>
      <c r="B21" s="1">
        <v>3</v>
      </c>
      <c r="C21" s="2">
        <v>1</v>
      </c>
      <c r="D21" s="2">
        <v>3</v>
      </c>
      <c r="E21" s="2">
        <v>0</v>
      </c>
      <c r="F21" s="2" t="s">
        <v>10</v>
      </c>
      <c r="G21" s="2">
        <v>1</v>
      </c>
      <c r="H21" s="2">
        <v>0</v>
      </c>
      <c r="I21" s="2">
        <v>1</v>
      </c>
      <c r="J21" s="3">
        <v>1</v>
      </c>
      <c r="K21" s="4" t="s">
        <v>12</v>
      </c>
      <c r="L21" s="5" t="s">
        <v>12</v>
      </c>
      <c r="M21" s="5" t="s">
        <v>12</v>
      </c>
      <c r="N21" s="5" t="s">
        <v>12</v>
      </c>
      <c r="O21" s="5" t="s">
        <v>10</v>
      </c>
      <c r="P21" s="5" t="s">
        <v>12</v>
      </c>
      <c r="Q21" s="5" t="s">
        <v>12</v>
      </c>
      <c r="R21" s="5" t="s">
        <v>12</v>
      </c>
      <c r="S21" s="6" t="s">
        <v>12</v>
      </c>
      <c r="T21" s="1">
        <v>9</v>
      </c>
      <c r="U21" s="2">
        <v>-4</v>
      </c>
      <c r="V21" s="2">
        <v>-13</v>
      </c>
      <c r="W21" s="2">
        <v>-5</v>
      </c>
      <c r="X21" s="2" t="s">
        <v>10</v>
      </c>
      <c r="Y21" s="2">
        <v>-2</v>
      </c>
      <c r="Z21" s="2">
        <v>-32</v>
      </c>
      <c r="AA21" s="2">
        <v>-22</v>
      </c>
      <c r="AB21" s="3">
        <v>-16</v>
      </c>
      <c r="AC21" s="1">
        <f t="shared" si="0"/>
        <v>0</v>
      </c>
      <c r="AD21" s="2">
        <f t="shared" si="1"/>
        <v>8</v>
      </c>
      <c r="AE21" s="27">
        <f t="shared" si="2"/>
        <v>0</v>
      </c>
      <c r="AF21" s="7">
        <f t="shared" si="3"/>
        <v>10</v>
      </c>
      <c r="AG21" s="15">
        <f>AF21/(AD20*9)</f>
        <v>0.1388888888888889</v>
      </c>
      <c r="AH21" s="17">
        <f t="shared" si="4"/>
        <v>-85</v>
      </c>
      <c r="AI21" s="31">
        <f t="shared" si="5"/>
        <v>0.001303888888888889</v>
      </c>
      <c r="AJ21" s="28">
        <f>RANK(AI21,(AI$5,AI$9,AI$13,AI$17,AI$21,AI$25,AI$29,AI$33,AI$37),0)</f>
        <v>9</v>
      </c>
    </row>
    <row r="22" spans="1:36" ht="12.75">
      <c r="A22" s="25" t="s">
        <v>16</v>
      </c>
      <c r="B22" s="1">
        <v>6</v>
      </c>
      <c r="C22" s="2">
        <v>5</v>
      </c>
      <c r="D22" s="2">
        <v>8</v>
      </c>
      <c r="E22" s="2">
        <v>7</v>
      </c>
      <c r="F22" s="2" t="s">
        <v>10</v>
      </c>
      <c r="G22" s="2">
        <v>4</v>
      </c>
      <c r="H22" s="2">
        <v>1</v>
      </c>
      <c r="I22" s="2">
        <v>7</v>
      </c>
      <c r="J22" s="3">
        <v>7</v>
      </c>
      <c r="K22" s="4" t="s">
        <v>14</v>
      </c>
      <c r="L22" s="5" t="s">
        <v>14</v>
      </c>
      <c r="M22" s="5" t="s">
        <v>14</v>
      </c>
      <c r="N22" s="5" t="s">
        <v>14</v>
      </c>
      <c r="O22" s="5" t="s">
        <v>10</v>
      </c>
      <c r="P22" s="5" t="s">
        <v>12</v>
      </c>
      <c r="Q22" s="5" t="s">
        <v>12</v>
      </c>
      <c r="R22" s="5" t="s">
        <v>14</v>
      </c>
      <c r="S22" s="6" t="s">
        <v>14</v>
      </c>
      <c r="T22" s="1">
        <v>14</v>
      </c>
      <c r="U22" s="2">
        <v>4</v>
      </c>
      <c r="V22" s="2">
        <v>22</v>
      </c>
      <c r="W22" s="2">
        <v>20</v>
      </c>
      <c r="X22" s="2" t="s">
        <v>10</v>
      </c>
      <c r="Y22" s="2">
        <v>-7</v>
      </c>
      <c r="Z22" s="2">
        <v>-22</v>
      </c>
      <c r="AA22" s="2">
        <v>11</v>
      </c>
      <c r="AB22" s="3">
        <v>-3</v>
      </c>
      <c r="AC22" s="1">
        <f t="shared" si="0"/>
        <v>6</v>
      </c>
      <c r="AD22" s="2">
        <f t="shared" si="1"/>
        <v>8</v>
      </c>
      <c r="AE22" s="27">
        <f t="shared" si="2"/>
        <v>0.75</v>
      </c>
      <c r="AF22" s="7">
        <f t="shared" si="3"/>
        <v>45</v>
      </c>
      <c r="AG22" s="15">
        <f>AF22/(AD21*9)</f>
        <v>0.625</v>
      </c>
      <c r="AH22" s="17">
        <f t="shared" si="4"/>
        <v>39</v>
      </c>
      <c r="AI22" s="31">
        <f t="shared" si="5"/>
        <v>7.506289</v>
      </c>
      <c r="AJ22" s="28">
        <f>RANK(AI22,(AI$6,AI$10,AI$14,AI$18,AI$22,AI$26,AI$30,AI$34,AI$38),0)</f>
        <v>2</v>
      </c>
    </row>
    <row r="23" spans="1:36" ht="12.75">
      <c r="A23" s="24" t="s">
        <v>6</v>
      </c>
      <c r="B23" s="8">
        <v>19</v>
      </c>
      <c r="C23" s="9">
        <v>15</v>
      </c>
      <c r="D23" s="9" t="s">
        <v>11</v>
      </c>
      <c r="E23" s="9">
        <v>13</v>
      </c>
      <c r="F23" s="9">
        <v>22</v>
      </c>
      <c r="G23" s="9" t="s">
        <v>10</v>
      </c>
      <c r="H23" s="9">
        <v>13</v>
      </c>
      <c r="I23" s="9">
        <v>22</v>
      </c>
      <c r="J23" s="10">
        <v>12</v>
      </c>
      <c r="K23" s="11" t="s">
        <v>14</v>
      </c>
      <c r="L23" s="12" t="s">
        <v>14</v>
      </c>
      <c r="M23" s="12" t="s">
        <v>11</v>
      </c>
      <c r="N23" s="12" t="s">
        <v>12</v>
      </c>
      <c r="O23" s="12" t="s">
        <v>14</v>
      </c>
      <c r="P23" s="12" t="s">
        <v>10</v>
      </c>
      <c r="Q23" s="12" t="s">
        <v>12</v>
      </c>
      <c r="R23" s="12" t="s">
        <v>14</v>
      </c>
      <c r="S23" s="13" t="s">
        <v>12</v>
      </c>
      <c r="T23" s="8">
        <v>50</v>
      </c>
      <c r="U23" s="9">
        <v>2</v>
      </c>
      <c r="V23" s="9" t="s">
        <v>11</v>
      </c>
      <c r="W23" s="9">
        <v>-5</v>
      </c>
      <c r="X23" s="9">
        <v>9</v>
      </c>
      <c r="Y23" s="9" t="s">
        <v>10</v>
      </c>
      <c r="Z23" s="9">
        <v>-10</v>
      </c>
      <c r="AA23" s="9">
        <v>48</v>
      </c>
      <c r="AB23" s="10">
        <v>-6</v>
      </c>
      <c r="AC23" s="8">
        <f t="shared" si="0"/>
        <v>4</v>
      </c>
      <c r="AD23" s="9">
        <f t="shared" si="1"/>
        <v>7</v>
      </c>
      <c r="AE23" s="26">
        <f t="shared" si="2"/>
        <v>0.5714285714285714</v>
      </c>
      <c r="AF23" s="14">
        <f t="shared" si="3"/>
        <v>116</v>
      </c>
      <c r="AG23" s="16">
        <f>AF23/(3*9*AD23)</f>
        <v>0.6137566137566137</v>
      </c>
      <c r="AH23" s="18">
        <f t="shared" si="4"/>
        <v>88</v>
      </c>
      <c r="AI23" s="30">
        <f t="shared" si="5"/>
        <v>5.720511280423279</v>
      </c>
      <c r="AJ23" s="29">
        <f>RANK(AI23,(AI$3,AI$7,AI$11,AI$15,AI$19,AI$23,AI$27,AI$31,AI$35),0)</f>
        <v>4</v>
      </c>
    </row>
    <row r="24" spans="1:36" ht="12.75">
      <c r="A24" s="25" t="s">
        <v>13</v>
      </c>
      <c r="B24" s="1">
        <v>7</v>
      </c>
      <c r="C24" s="2">
        <v>7</v>
      </c>
      <c r="D24" s="2" t="s">
        <v>11</v>
      </c>
      <c r="E24" s="2">
        <v>2</v>
      </c>
      <c r="F24" s="2">
        <v>9</v>
      </c>
      <c r="G24" s="2" t="s">
        <v>10</v>
      </c>
      <c r="H24" s="2">
        <v>5</v>
      </c>
      <c r="I24" s="2">
        <v>7</v>
      </c>
      <c r="J24" s="3">
        <v>1</v>
      </c>
      <c r="K24" s="4" t="s">
        <v>14</v>
      </c>
      <c r="L24" s="5" t="s">
        <v>14</v>
      </c>
      <c r="M24" s="5" t="s">
        <v>11</v>
      </c>
      <c r="N24" s="5" t="s">
        <v>12</v>
      </c>
      <c r="O24" s="5" t="s">
        <v>14</v>
      </c>
      <c r="P24" s="5" t="s">
        <v>10</v>
      </c>
      <c r="Q24" s="5" t="s">
        <v>14</v>
      </c>
      <c r="R24" s="5" t="s">
        <v>14</v>
      </c>
      <c r="S24" s="6" t="s">
        <v>12</v>
      </c>
      <c r="T24" s="1">
        <v>21</v>
      </c>
      <c r="U24" s="2">
        <v>16</v>
      </c>
      <c r="V24" s="2" t="s">
        <v>11</v>
      </c>
      <c r="W24" s="2">
        <v>-19</v>
      </c>
      <c r="X24" s="2">
        <v>0</v>
      </c>
      <c r="Y24" s="2" t="s">
        <v>10</v>
      </c>
      <c r="Z24" s="2">
        <v>-1</v>
      </c>
      <c r="AA24" s="2">
        <v>18</v>
      </c>
      <c r="AB24" s="3">
        <v>-19</v>
      </c>
      <c r="AC24" s="1">
        <f t="shared" si="0"/>
        <v>5</v>
      </c>
      <c r="AD24" s="2">
        <f t="shared" si="1"/>
        <v>7</v>
      </c>
      <c r="AE24" s="27">
        <f t="shared" si="2"/>
        <v>0.7142857142857143</v>
      </c>
      <c r="AF24" s="7">
        <f t="shared" si="3"/>
        <v>38</v>
      </c>
      <c r="AG24" s="15">
        <f>AF24/(AD23*9)</f>
        <v>0.6031746031746031</v>
      </c>
      <c r="AH24" s="17">
        <f t="shared" si="4"/>
        <v>16</v>
      </c>
      <c r="AI24" s="31">
        <f t="shared" si="5"/>
        <v>7.148904888888889</v>
      </c>
      <c r="AJ24" s="28">
        <f>RANK(AI24,(AI$4,AI$8,AI$12,AI$16,AI$20,AI$24,AI$28,AI$32,AI$36),0)</f>
        <v>2</v>
      </c>
    </row>
    <row r="25" spans="1:36" ht="12.75">
      <c r="A25" s="25" t="s">
        <v>15</v>
      </c>
      <c r="B25" s="1">
        <v>7</v>
      </c>
      <c r="C25" s="2">
        <v>4</v>
      </c>
      <c r="D25" s="2" t="s">
        <v>11</v>
      </c>
      <c r="E25" s="2">
        <v>3</v>
      </c>
      <c r="F25" s="2">
        <v>8</v>
      </c>
      <c r="G25" s="2" t="s">
        <v>10</v>
      </c>
      <c r="H25" s="2">
        <v>5</v>
      </c>
      <c r="I25" s="2">
        <v>9</v>
      </c>
      <c r="J25" s="3">
        <v>7</v>
      </c>
      <c r="K25" s="4" t="s">
        <v>14</v>
      </c>
      <c r="L25" s="5" t="s">
        <v>12</v>
      </c>
      <c r="M25" s="5" t="s">
        <v>11</v>
      </c>
      <c r="N25" s="5" t="s">
        <v>12</v>
      </c>
      <c r="O25" s="5" t="s">
        <v>14</v>
      </c>
      <c r="P25" s="5" t="s">
        <v>10</v>
      </c>
      <c r="Q25" s="5" t="s">
        <v>14</v>
      </c>
      <c r="R25" s="5" t="s">
        <v>14</v>
      </c>
      <c r="S25" s="6" t="s">
        <v>14</v>
      </c>
      <c r="T25" s="1">
        <v>17</v>
      </c>
      <c r="U25" s="2">
        <v>-9</v>
      </c>
      <c r="V25" s="2" t="s">
        <v>11</v>
      </c>
      <c r="W25" s="2">
        <v>-7</v>
      </c>
      <c r="X25" s="2">
        <v>2</v>
      </c>
      <c r="Y25" s="2" t="s">
        <v>10</v>
      </c>
      <c r="Z25" s="2">
        <v>0</v>
      </c>
      <c r="AA25" s="2">
        <v>30</v>
      </c>
      <c r="AB25" s="3">
        <v>17</v>
      </c>
      <c r="AC25" s="1">
        <f t="shared" si="0"/>
        <v>5</v>
      </c>
      <c r="AD25" s="2">
        <f t="shared" si="1"/>
        <v>7</v>
      </c>
      <c r="AE25" s="27">
        <f t="shared" si="2"/>
        <v>0.7142857142857143</v>
      </c>
      <c r="AF25" s="7">
        <f t="shared" si="3"/>
        <v>43</v>
      </c>
      <c r="AG25" s="15">
        <f>AF25/(AD24*9)</f>
        <v>0.6825396825396826</v>
      </c>
      <c r="AH25" s="17">
        <f t="shared" si="4"/>
        <v>50</v>
      </c>
      <c r="AI25" s="31">
        <f t="shared" si="5"/>
        <v>7.14973253968254</v>
      </c>
      <c r="AJ25" s="28">
        <f>RANK(AI25,(AI$5,AI$9,AI$13,AI$17,AI$21,AI$25,AI$29,AI$33,AI$37),0)</f>
        <v>3</v>
      </c>
    </row>
    <row r="26" spans="1:36" ht="12.75">
      <c r="A26" s="25" t="s">
        <v>16</v>
      </c>
      <c r="B26" s="1">
        <v>5</v>
      </c>
      <c r="C26" s="2">
        <v>4</v>
      </c>
      <c r="D26" s="2" t="s">
        <v>11</v>
      </c>
      <c r="E26" s="2">
        <v>8</v>
      </c>
      <c r="F26" s="2">
        <v>5</v>
      </c>
      <c r="G26" s="2" t="s">
        <v>10</v>
      </c>
      <c r="H26" s="2">
        <v>3</v>
      </c>
      <c r="I26" s="2">
        <v>6</v>
      </c>
      <c r="J26" s="3">
        <v>4</v>
      </c>
      <c r="K26" s="4" t="s">
        <v>14</v>
      </c>
      <c r="L26" s="5" t="s">
        <v>12</v>
      </c>
      <c r="M26" s="5" t="s">
        <v>11</v>
      </c>
      <c r="N26" s="5" t="s">
        <v>14</v>
      </c>
      <c r="O26" s="5" t="s">
        <v>14</v>
      </c>
      <c r="P26" s="5" t="s">
        <v>10</v>
      </c>
      <c r="Q26" s="5" t="s">
        <v>12</v>
      </c>
      <c r="R26" s="5" t="s">
        <v>14</v>
      </c>
      <c r="S26" s="6" t="s">
        <v>12</v>
      </c>
      <c r="T26" s="1">
        <v>12</v>
      </c>
      <c r="U26" s="2">
        <v>-5</v>
      </c>
      <c r="V26" s="2" t="s">
        <v>11</v>
      </c>
      <c r="W26" s="2">
        <v>21</v>
      </c>
      <c r="X26" s="2">
        <v>7</v>
      </c>
      <c r="Y26" s="2" t="s">
        <v>10</v>
      </c>
      <c r="Z26" s="2">
        <v>-9</v>
      </c>
      <c r="AA26" s="2">
        <v>0</v>
      </c>
      <c r="AB26" s="3">
        <v>-4</v>
      </c>
      <c r="AC26" s="1">
        <f t="shared" si="0"/>
        <v>4</v>
      </c>
      <c r="AD26" s="2">
        <f t="shared" si="1"/>
        <v>7</v>
      </c>
      <c r="AE26" s="27">
        <f t="shared" si="2"/>
        <v>0.5714285714285714</v>
      </c>
      <c r="AF26" s="7">
        <f t="shared" si="3"/>
        <v>35</v>
      </c>
      <c r="AG26" s="15">
        <f>AF26/(AD25*9)</f>
        <v>0.5555555555555556</v>
      </c>
      <c r="AH26" s="17">
        <f t="shared" si="4"/>
        <v>22</v>
      </c>
      <c r="AI26" s="31">
        <f t="shared" si="5"/>
        <v>5.7198632698412695</v>
      </c>
      <c r="AJ26" s="28">
        <f>RANK(AI26,(AI$6,AI$10,AI$14,AI$18,AI$22,AI$26,AI$30,AI$34,AI$38),0)</f>
        <v>4</v>
      </c>
    </row>
    <row r="27" spans="1:36" ht="12.75">
      <c r="A27" s="24" t="s">
        <v>7</v>
      </c>
      <c r="B27" s="8">
        <v>25</v>
      </c>
      <c r="C27" s="9">
        <v>18</v>
      </c>
      <c r="D27" s="9">
        <v>16</v>
      </c>
      <c r="E27" s="9">
        <v>23</v>
      </c>
      <c r="F27" s="9">
        <v>21</v>
      </c>
      <c r="G27" s="9">
        <v>14</v>
      </c>
      <c r="H27" s="9" t="s">
        <v>10</v>
      </c>
      <c r="I27" s="9">
        <v>17</v>
      </c>
      <c r="J27" s="10">
        <v>20</v>
      </c>
      <c r="K27" s="11" t="s">
        <v>14</v>
      </c>
      <c r="L27" s="12" t="s">
        <v>14</v>
      </c>
      <c r="M27" s="12" t="s">
        <v>14</v>
      </c>
      <c r="N27" s="12" t="s">
        <v>14</v>
      </c>
      <c r="O27" s="12" t="s">
        <v>14</v>
      </c>
      <c r="P27" s="12" t="s">
        <v>14</v>
      </c>
      <c r="Q27" s="12" t="s">
        <v>10</v>
      </c>
      <c r="R27" s="12" t="s">
        <v>14</v>
      </c>
      <c r="S27" s="13" t="s">
        <v>14</v>
      </c>
      <c r="T27" s="8">
        <v>82</v>
      </c>
      <c r="U27" s="9">
        <v>30</v>
      </c>
      <c r="V27" s="9">
        <v>19</v>
      </c>
      <c r="W27" s="9">
        <v>59</v>
      </c>
      <c r="X27" s="9">
        <v>55</v>
      </c>
      <c r="Y27" s="9">
        <v>10</v>
      </c>
      <c r="Z27" s="9" t="s">
        <v>10</v>
      </c>
      <c r="AA27" s="9">
        <v>32</v>
      </c>
      <c r="AB27" s="10">
        <v>25</v>
      </c>
      <c r="AC27" s="8">
        <f t="shared" si="0"/>
        <v>8</v>
      </c>
      <c r="AD27" s="9">
        <f t="shared" si="1"/>
        <v>8</v>
      </c>
      <c r="AE27" s="26">
        <f t="shared" si="2"/>
        <v>1</v>
      </c>
      <c r="AF27" s="14">
        <f t="shared" si="3"/>
        <v>154</v>
      </c>
      <c r="AG27" s="16">
        <f>AF27/(3*9*AD27)</f>
        <v>0.7129629629629629</v>
      </c>
      <c r="AH27" s="18">
        <f t="shared" si="4"/>
        <v>312</v>
      </c>
      <c r="AI27" s="30">
        <f t="shared" si="5"/>
        <v>10.007441629629628</v>
      </c>
      <c r="AJ27" s="29">
        <f>RANK(AI27,(AI$3,AI$7,AI$11,AI$15,AI$19,AI$23,AI$27,AI$31,AI$35),0)</f>
        <v>1</v>
      </c>
    </row>
    <row r="28" spans="1:36" ht="12.75">
      <c r="A28" s="25" t="s">
        <v>13</v>
      </c>
      <c r="B28" s="1">
        <v>9</v>
      </c>
      <c r="C28" s="2">
        <v>9</v>
      </c>
      <c r="D28" s="2">
        <v>3</v>
      </c>
      <c r="E28" s="2">
        <v>7</v>
      </c>
      <c r="F28" s="2">
        <v>4</v>
      </c>
      <c r="G28" s="2">
        <v>4</v>
      </c>
      <c r="H28" s="2" t="s">
        <v>10</v>
      </c>
      <c r="I28" s="2">
        <v>6</v>
      </c>
      <c r="J28" s="3">
        <v>8</v>
      </c>
      <c r="K28" s="4" t="s">
        <v>14</v>
      </c>
      <c r="L28" s="5" t="s">
        <v>14</v>
      </c>
      <c r="M28" s="5" t="s">
        <v>12</v>
      </c>
      <c r="N28" s="5" t="s">
        <v>14</v>
      </c>
      <c r="O28" s="5" t="s">
        <v>12</v>
      </c>
      <c r="P28" s="5" t="s">
        <v>12</v>
      </c>
      <c r="Q28" s="5" t="s">
        <v>10</v>
      </c>
      <c r="R28" s="5" t="s">
        <v>14</v>
      </c>
      <c r="S28" s="6" t="s">
        <v>14</v>
      </c>
      <c r="T28" s="1">
        <v>30</v>
      </c>
      <c r="U28" s="2">
        <v>27</v>
      </c>
      <c r="V28" s="2">
        <v>-16</v>
      </c>
      <c r="W28" s="2">
        <v>18</v>
      </c>
      <c r="X28" s="2">
        <v>1</v>
      </c>
      <c r="Y28" s="2">
        <v>1</v>
      </c>
      <c r="Z28" s="2" t="s">
        <v>10</v>
      </c>
      <c r="AA28" s="2">
        <v>5</v>
      </c>
      <c r="AB28" s="3">
        <v>26</v>
      </c>
      <c r="AC28" s="1">
        <f t="shared" si="0"/>
        <v>5</v>
      </c>
      <c r="AD28" s="2">
        <f t="shared" si="1"/>
        <v>8</v>
      </c>
      <c r="AE28" s="27">
        <f t="shared" si="2"/>
        <v>0.625</v>
      </c>
      <c r="AF28" s="7">
        <f t="shared" si="3"/>
        <v>50</v>
      </c>
      <c r="AG28" s="15">
        <f>AF28/(AD27*9)</f>
        <v>0.6944444444444444</v>
      </c>
      <c r="AH28" s="17">
        <f t="shared" si="4"/>
        <v>92</v>
      </c>
      <c r="AI28" s="31">
        <f t="shared" si="5"/>
        <v>6.257036444444445</v>
      </c>
      <c r="AJ28" s="28">
        <f>RANK(AI28,(AI$4,AI$8,AI$12,AI$16,AI$20,AI$24,AI$28,AI$32,AI$36),0)</f>
        <v>3</v>
      </c>
    </row>
    <row r="29" spans="1:36" ht="12.75">
      <c r="A29" s="25" t="s">
        <v>15</v>
      </c>
      <c r="B29" s="1">
        <v>9</v>
      </c>
      <c r="C29" s="2">
        <v>3</v>
      </c>
      <c r="D29" s="2">
        <v>6</v>
      </c>
      <c r="E29" s="2">
        <v>7</v>
      </c>
      <c r="F29" s="2">
        <v>9</v>
      </c>
      <c r="G29" s="2">
        <v>4</v>
      </c>
      <c r="H29" s="2" t="s">
        <v>10</v>
      </c>
      <c r="I29" s="2">
        <v>8</v>
      </c>
      <c r="J29" s="3">
        <v>5</v>
      </c>
      <c r="K29" s="4" t="s">
        <v>14</v>
      </c>
      <c r="L29" s="5" t="s">
        <v>12</v>
      </c>
      <c r="M29" s="5" t="s">
        <v>14</v>
      </c>
      <c r="N29" s="5" t="s">
        <v>14</v>
      </c>
      <c r="O29" s="5" t="s">
        <v>14</v>
      </c>
      <c r="P29" s="5" t="s">
        <v>12</v>
      </c>
      <c r="Q29" s="5" t="s">
        <v>10</v>
      </c>
      <c r="R29" s="5" t="s">
        <v>14</v>
      </c>
      <c r="S29" s="6" t="s">
        <v>14</v>
      </c>
      <c r="T29" s="1">
        <v>38</v>
      </c>
      <c r="U29" s="2">
        <v>-12</v>
      </c>
      <c r="V29" s="2">
        <v>15</v>
      </c>
      <c r="W29" s="2">
        <v>12</v>
      </c>
      <c r="X29" s="2">
        <v>32</v>
      </c>
      <c r="Y29" s="2">
        <v>0</v>
      </c>
      <c r="Z29" s="2" t="s">
        <v>10</v>
      </c>
      <c r="AA29" s="2">
        <v>27</v>
      </c>
      <c r="AB29" s="3">
        <v>-1</v>
      </c>
      <c r="AC29" s="1">
        <f t="shared" si="0"/>
        <v>6</v>
      </c>
      <c r="AD29" s="2">
        <f t="shared" si="1"/>
        <v>8</v>
      </c>
      <c r="AE29" s="27">
        <f t="shared" si="2"/>
        <v>0.75</v>
      </c>
      <c r="AF29" s="7">
        <f t="shared" si="3"/>
        <v>51</v>
      </c>
      <c r="AG29" s="15">
        <f>AF29/(AD28*9)</f>
        <v>0.7083333333333334</v>
      </c>
      <c r="AH29" s="17">
        <f t="shared" si="4"/>
        <v>111</v>
      </c>
      <c r="AI29" s="31">
        <f t="shared" si="5"/>
        <v>7.5071943333333335</v>
      </c>
      <c r="AJ29" s="28">
        <f>RANK(AI29,(AI$5,AI$9,AI$13,AI$17,AI$21,AI$25,AI$29,AI$33,AI$37),0)</f>
        <v>2</v>
      </c>
    </row>
    <row r="30" spans="1:36" ht="12.75">
      <c r="A30" s="25" t="s">
        <v>16</v>
      </c>
      <c r="B30" s="1">
        <v>7</v>
      </c>
      <c r="C30" s="2">
        <v>6</v>
      </c>
      <c r="D30" s="2">
        <v>7</v>
      </c>
      <c r="E30" s="2">
        <v>9</v>
      </c>
      <c r="F30" s="2">
        <v>8</v>
      </c>
      <c r="G30" s="2">
        <v>6</v>
      </c>
      <c r="H30" s="2" t="s">
        <v>10</v>
      </c>
      <c r="I30" s="2">
        <v>3</v>
      </c>
      <c r="J30" s="3">
        <v>7</v>
      </c>
      <c r="K30" s="4" t="s">
        <v>14</v>
      </c>
      <c r="L30" s="5" t="s">
        <v>14</v>
      </c>
      <c r="M30" s="5" t="s">
        <v>14</v>
      </c>
      <c r="N30" s="5" t="s">
        <v>14</v>
      </c>
      <c r="O30" s="5" t="s">
        <v>14</v>
      </c>
      <c r="P30" s="5" t="s">
        <v>14</v>
      </c>
      <c r="Q30" s="5" t="s">
        <v>10</v>
      </c>
      <c r="R30" s="5" t="s">
        <v>12</v>
      </c>
      <c r="S30" s="6" t="s">
        <v>14</v>
      </c>
      <c r="T30" s="1">
        <v>14</v>
      </c>
      <c r="U30" s="2">
        <v>15</v>
      </c>
      <c r="V30" s="2">
        <v>20</v>
      </c>
      <c r="W30" s="2">
        <v>29</v>
      </c>
      <c r="X30" s="2">
        <v>22</v>
      </c>
      <c r="Y30" s="2">
        <v>9</v>
      </c>
      <c r="Z30" s="2" t="s">
        <v>10</v>
      </c>
      <c r="AA30" s="2">
        <v>0</v>
      </c>
      <c r="AB30" s="3">
        <v>0</v>
      </c>
      <c r="AC30" s="1">
        <f t="shared" si="0"/>
        <v>7</v>
      </c>
      <c r="AD30" s="2">
        <f t="shared" si="1"/>
        <v>8</v>
      </c>
      <c r="AE30" s="27">
        <f t="shared" si="2"/>
        <v>0.875</v>
      </c>
      <c r="AF30" s="7">
        <f t="shared" si="3"/>
        <v>53</v>
      </c>
      <c r="AG30" s="15">
        <f>AF30/(AD29*9)</f>
        <v>0.7361111111111112</v>
      </c>
      <c r="AH30" s="17">
        <f t="shared" si="4"/>
        <v>109</v>
      </c>
      <c r="AI30" s="31">
        <f t="shared" si="5"/>
        <v>8.757470111111111</v>
      </c>
      <c r="AJ30" s="28">
        <f>RANK(AI30,(AI$6,AI$10,AI$14,AI$18,AI$22,AI$26,AI$30,AI$34,AI$38),0)</f>
        <v>1</v>
      </c>
    </row>
    <row r="31" spans="1:36" ht="12.75">
      <c r="A31" s="24" t="s">
        <v>8</v>
      </c>
      <c r="B31" s="8">
        <v>23</v>
      </c>
      <c r="C31" s="9">
        <v>10</v>
      </c>
      <c r="D31" s="9">
        <v>13</v>
      </c>
      <c r="E31" s="9">
        <v>16</v>
      </c>
      <c r="F31" s="9">
        <v>15</v>
      </c>
      <c r="G31" s="9">
        <v>5</v>
      </c>
      <c r="H31" s="9">
        <v>10</v>
      </c>
      <c r="I31" s="9" t="s">
        <v>10</v>
      </c>
      <c r="J31" s="10">
        <v>8</v>
      </c>
      <c r="K31" s="11" t="s">
        <v>14</v>
      </c>
      <c r="L31" s="12" t="s">
        <v>12</v>
      </c>
      <c r="M31" s="12" t="s">
        <v>12</v>
      </c>
      <c r="N31" s="12" t="s">
        <v>14</v>
      </c>
      <c r="O31" s="12" t="s">
        <v>14</v>
      </c>
      <c r="P31" s="12" t="s">
        <v>12</v>
      </c>
      <c r="Q31" s="12" t="s">
        <v>12</v>
      </c>
      <c r="R31" s="12" t="s">
        <v>10</v>
      </c>
      <c r="S31" s="13" t="s">
        <v>12</v>
      </c>
      <c r="T31" s="8">
        <v>62</v>
      </c>
      <c r="U31" s="9">
        <v>-15</v>
      </c>
      <c r="V31" s="9">
        <v>-3</v>
      </c>
      <c r="W31" s="9">
        <v>12</v>
      </c>
      <c r="X31" s="9">
        <v>18</v>
      </c>
      <c r="Y31" s="9">
        <v>-48</v>
      </c>
      <c r="Z31" s="9">
        <v>-32</v>
      </c>
      <c r="AA31" s="9" t="s">
        <v>10</v>
      </c>
      <c r="AB31" s="10">
        <v>-26</v>
      </c>
      <c r="AC31" s="8">
        <f t="shared" si="0"/>
        <v>3</v>
      </c>
      <c r="AD31" s="9">
        <f t="shared" si="1"/>
        <v>8</v>
      </c>
      <c r="AE31" s="26">
        <f t="shared" si="2"/>
        <v>0.375</v>
      </c>
      <c r="AF31" s="14">
        <f t="shared" si="3"/>
        <v>100</v>
      </c>
      <c r="AG31" s="16">
        <f>AF31/(3*9*AD31)</f>
        <v>0.46296296296296297</v>
      </c>
      <c r="AH31" s="18">
        <f t="shared" si="4"/>
        <v>-32</v>
      </c>
      <c r="AI31" s="30">
        <f t="shared" si="5"/>
        <v>3.7545976296296297</v>
      </c>
      <c r="AJ31" s="29">
        <f>RANK(AI31,(AI$3,AI$7,AI$11,AI$15,AI$19,AI$23,AI$27,AI$31,AI$35),0)</f>
        <v>7</v>
      </c>
    </row>
    <row r="32" spans="1:36" ht="12.75">
      <c r="A32" s="25" t="s">
        <v>13</v>
      </c>
      <c r="B32" s="1">
        <v>9</v>
      </c>
      <c r="C32" s="2">
        <v>4</v>
      </c>
      <c r="D32" s="2">
        <v>4</v>
      </c>
      <c r="E32" s="2">
        <v>6</v>
      </c>
      <c r="F32" s="2">
        <v>5</v>
      </c>
      <c r="G32" s="2">
        <v>2</v>
      </c>
      <c r="H32" s="2">
        <v>3</v>
      </c>
      <c r="I32" s="2" t="s">
        <v>10</v>
      </c>
      <c r="J32" s="3">
        <v>4</v>
      </c>
      <c r="K32" s="4" t="s">
        <v>14</v>
      </c>
      <c r="L32" s="5" t="s">
        <v>12</v>
      </c>
      <c r="M32" s="5" t="s">
        <v>12</v>
      </c>
      <c r="N32" s="5" t="s">
        <v>14</v>
      </c>
      <c r="O32" s="5" t="s">
        <v>14</v>
      </c>
      <c r="P32" s="5" t="s">
        <v>12</v>
      </c>
      <c r="Q32" s="5" t="s">
        <v>12</v>
      </c>
      <c r="R32" s="5" t="s">
        <v>10</v>
      </c>
      <c r="S32" s="6" t="s">
        <v>12</v>
      </c>
      <c r="T32" s="1">
        <v>27</v>
      </c>
      <c r="U32" s="2">
        <v>-2</v>
      </c>
      <c r="V32" s="2">
        <v>-6</v>
      </c>
      <c r="W32" s="2">
        <v>13</v>
      </c>
      <c r="X32" s="2">
        <v>7</v>
      </c>
      <c r="Y32" s="2">
        <v>-18</v>
      </c>
      <c r="Z32" s="2">
        <v>-5</v>
      </c>
      <c r="AA32" s="2" t="s">
        <v>10</v>
      </c>
      <c r="AB32" s="3">
        <v>5</v>
      </c>
      <c r="AC32" s="1">
        <f t="shared" si="0"/>
        <v>3</v>
      </c>
      <c r="AD32" s="2">
        <f t="shared" si="1"/>
        <v>8</v>
      </c>
      <c r="AE32" s="27">
        <f t="shared" si="2"/>
        <v>0.375</v>
      </c>
      <c r="AF32" s="7">
        <f t="shared" si="3"/>
        <v>37</v>
      </c>
      <c r="AG32" s="15">
        <f>AF32/(AD31*9)</f>
        <v>0.5138888888888888</v>
      </c>
      <c r="AH32" s="17">
        <f t="shared" si="4"/>
        <v>21</v>
      </c>
      <c r="AI32" s="31">
        <f t="shared" si="5"/>
        <v>3.7551598888888886</v>
      </c>
      <c r="AJ32" s="28">
        <f>RANK(AI32,(AI$4,AI$8,AI$12,AI$16,AI$20,AI$24,AI$28,AI$32,AI$36),0)</f>
        <v>6</v>
      </c>
    </row>
    <row r="33" spans="1:36" ht="12.75">
      <c r="A33" s="25" t="s">
        <v>15</v>
      </c>
      <c r="B33" s="1">
        <v>7</v>
      </c>
      <c r="C33" s="2">
        <v>2</v>
      </c>
      <c r="D33" s="2">
        <v>3</v>
      </c>
      <c r="E33" s="2">
        <v>3</v>
      </c>
      <c r="F33" s="2">
        <v>8</v>
      </c>
      <c r="G33" s="2">
        <v>0</v>
      </c>
      <c r="H33" s="2">
        <v>1</v>
      </c>
      <c r="I33" s="2" t="s">
        <v>10</v>
      </c>
      <c r="J33" s="3">
        <v>1</v>
      </c>
      <c r="K33" s="4" t="s">
        <v>14</v>
      </c>
      <c r="L33" s="5" t="s">
        <v>12</v>
      </c>
      <c r="M33" s="5" t="s">
        <v>12</v>
      </c>
      <c r="N33" s="5" t="s">
        <v>12</v>
      </c>
      <c r="O33" s="5" t="s">
        <v>14</v>
      </c>
      <c r="P33" s="5" t="s">
        <v>12</v>
      </c>
      <c r="Q33" s="5" t="s">
        <v>12</v>
      </c>
      <c r="R33" s="5" t="s">
        <v>10</v>
      </c>
      <c r="S33" s="6" t="s">
        <v>12</v>
      </c>
      <c r="T33" s="1">
        <v>17</v>
      </c>
      <c r="U33" s="2">
        <v>-18</v>
      </c>
      <c r="V33" s="2">
        <v>-9</v>
      </c>
      <c r="W33" s="2">
        <v>-18</v>
      </c>
      <c r="X33" s="2">
        <v>22</v>
      </c>
      <c r="Y33" s="2">
        <v>-30</v>
      </c>
      <c r="Z33" s="2">
        <v>-27</v>
      </c>
      <c r="AA33" s="2" t="s">
        <v>10</v>
      </c>
      <c r="AB33" s="3">
        <v>-24</v>
      </c>
      <c r="AC33" s="1">
        <f t="shared" si="0"/>
        <v>2</v>
      </c>
      <c r="AD33" s="2">
        <f t="shared" si="1"/>
        <v>8</v>
      </c>
      <c r="AE33" s="27">
        <f t="shared" si="2"/>
        <v>0.25</v>
      </c>
      <c r="AF33" s="7">
        <f t="shared" si="3"/>
        <v>25</v>
      </c>
      <c r="AG33" s="15">
        <f>AF33/(AD32*9)</f>
        <v>0.3472222222222222</v>
      </c>
      <c r="AH33" s="17">
        <f t="shared" si="4"/>
        <v>-87</v>
      </c>
      <c r="AI33" s="31">
        <f t="shared" si="5"/>
        <v>2.503385222222222</v>
      </c>
      <c r="AJ33" s="28">
        <f>RANK(AI33,(AI$5,AI$9,AI$13,AI$17,AI$21,AI$25,AI$29,AI$33,AI$37),0)</f>
        <v>7</v>
      </c>
    </row>
    <row r="34" spans="1:36" ht="12.75">
      <c r="A34" s="25" t="s">
        <v>16</v>
      </c>
      <c r="B34" s="1">
        <v>7</v>
      </c>
      <c r="C34" s="2">
        <v>4</v>
      </c>
      <c r="D34" s="2">
        <v>6</v>
      </c>
      <c r="E34" s="2">
        <v>7</v>
      </c>
      <c r="F34" s="2">
        <v>2</v>
      </c>
      <c r="G34" s="2">
        <v>3</v>
      </c>
      <c r="H34" s="2">
        <v>6</v>
      </c>
      <c r="I34" s="2" t="s">
        <v>10</v>
      </c>
      <c r="J34" s="3">
        <v>3</v>
      </c>
      <c r="K34" s="4" t="s">
        <v>14</v>
      </c>
      <c r="L34" s="5" t="s">
        <v>12</v>
      </c>
      <c r="M34" s="5" t="s">
        <v>14</v>
      </c>
      <c r="N34" s="5" t="s">
        <v>14</v>
      </c>
      <c r="O34" s="5" t="s">
        <v>12</v>
      </c>
      <c r="P34" s="5" t="s">
        <v>12</v>
      </c>
      <c r="Q34" s="5" t="s">
        <v>14</v>
      </c>
      <c r="R34" s="5" t="s">
        <v>10</v>
      </c>
      <c r="S34" s="6" t="s">
        <v>12</v>
      </c>
      <c r="T34" s="1">
        <v>18</v>
      </c>
      <c r="U34" s="2">
        <v>5</v>
      </c>
      <c r="V34" s="2">
        <v>12</v>
      </c>
      <c r="W34" s="2">
        <v>17</v>
      </c>
      <c r="X34" s="2">
        <v>-11</v>
      </c>
      <c r="Y34" s="2">
        <v>0</v>
      </c>
      <c r="Z34" s="2">
        <v>0</v>
      </c>
      <c r="AA34" s="2" t="s">
        <v>10</v>
      </c>
      <c r="AB34" s="3">
        <v>-7</v>
      </c>
      <c r="AC34" s="1">
        <f t="shared" si="0"/>
        <v>4</v>
      </c>
      <c r="AD34" s="2">
        <f t="shared" si="1"/>
        <v>8</v>
      </c>
      <c r="AE34" s="27">
        <f t="shared" si="2"/>
        <v>0.5</v>
      </c>
      <c r="AF34" s="7">
        <f t="shared" si="3"/>
        <v>38</v>
      </c>
      <c r="AG34" s="15">
        <f>AF34/(AD33*9)</f>
        <v>0.5277777777777778</v>
      </c>
      <c r="AH34" s="17">
        <f t="shared" si="4"/>
        <v>34</v>
      </c>
      <c r="AI34" s="31">
        <f t="shared" si="5"/>
        <v>5.005311777777778</v>
      </c>
      <c r="AJ34" s="28">
        <f>RANK(AI34,(AI$6,AI$10,AI$14,AI$18,AI$22,AI$26,AI$30,AI$34,AI$38),0)</f>
        <v>5</v>
      </c>
    </row>
    <row r="35" spans="1:36" ht="12.75">
      <c r="A35" s="24" t="s">
        <v>9</v>
      </c>
      <c r="B35" s="8">
        <v>15</v>
      </c>
      <c r="C35" s="9">
        <v>14</v>
      </c>
      <c r="D35" s="9">
        <v>16</v>
      </c>
      <c r="E35" s="9">
        <v>11</v>
      </c>
      <c r="F35" s="9">
        <v>11</v>
      </c>
      <c r="G35" s="9">
        <v>15</v>
      </c>
      <c r="H35" s="9">
        <v>7</v>
      </c>
      <c r="I35" s="9">
        <v>19</v>
      </c>
      <c r="J35" s="10" t="s">
        <v>10</v>
      </c>
      <c r="K35" s="11" t="s">
        <v>14</v>
      </c>
      <c r="L35" s="12" t="s">
        <v>14</v>
      </c>
      <c r="M35" s="12" t="s">
        <v>14</v>
      </c>
      <c r="N35" s="12" t="s">
        <v>12</v>
      </c>
      <c r="O35" s="12" t="s">
        <v>12</v>
      </c>
      <c r="P35" s="12" t="s">
        <v>14</v>
      </c>
      <c r="Q35" s="12" t="s">
        <v>12</v>
      </c>
      <c r="R35" s="12" t="s">
        <v>14</v>
      </c>
      <c r="S35" s="13" t="s">
        <v>10</v>
      </c>
      <c r="T35" s="8">
        <v>42</v>
      </c>
      <c r="U35" s="9">
        <v>19</v>
      </c>
      <c r="V35" s="9">
        <v>17</v>
      </c>
      <c r="W35" s="9">
        <v>2</v>
      </c>
      <c r="X35" s="9">
        <v>18</v>
      </c>
      <c r="Y35" s="9">
        <v>6</v>
      </c>
      <c r="Z35" s="9">
        <v>-25</v>
      </c>
      <c r="AA35" s="9">
        <v>26</v>
      </c>
      <c r="AB35" s="10" t="s">
        <v>10</v>
      </c>
      <c r="AC35" s="8">
        <f t="shared" si="0"/>
        <v>5</v>
      </c>
      <c r="AD35" s="9">
        <f t="shared" si="1"/>
        <v>8</v>
      </c>
      <c r="AE35" s="26">
        <f t="shared" si="2"/>
        <v>0.625</v>
      </c>
      <c r="AF35" s="14">
        <f t="shared" si="3"/>
        <v>108</v>
      </c>
      <c r="AG35" s="16">
        <f>AF35/(3*9*AD35)</f>
        <v>0.5</v>
      </c>
      <c r="AH35" s="18">
        <f t="shared" si="4"/>
        <v>105</v>
      </c>
      <c r="AI35" s="30">
        <f t="shared" si="5"/>
        <v>6.2551049999999995</v>
      </c>
      <c r="AJ35" s="29">
        <f>RANK(AI35,(AI$3,AI$7,AI$11,AI$15,AI$19,AI$23,AI$27,AI$31,AI$35),0)</f>
        <v>2</v>
      </c>
    </row>
    <row r="36" spans="1:36" ht="12.75">
      <c r="A36" s="25" t="s">
        <v>13</v>
      </c>
      <c r="B36" s="1">
        <v>3</v>
      </c>
      <c r="C36" s="2">
        <v>8</v>
      </c>
      <c r="D36" s="2">
        <v>5</v>
      </c>
      <c r="E36" s="2">
        <v>2</v>
      </c>
      <c r="F36" s="2">
        <v>1</v>
      </c>
      <c r="G36" s="2">
        <v>8</v>
      </c>
      <c r="H36" s="2">
        <v>1</v>
      </c>
      <c r="I36" s="2">
        <v>5</v>
      </c>
      <c r="J36" s="3" t="s">
        <v>10</v>
      </c>
      <c r="K36" s="4" t="s">
        <v>12</v>
      </c>
      <c r="L36" s="5" t="s">
        <v>14</v>
      </c>
      <c r="M36" s="5" t="s">
        <v>14</v>
      </c>
      <c r="N36" s="5" t="s">
        <v>12</v>
      </c>
      <c r="O36" s="5" t="s">
        <v>12</v>
      </c>
      <c r="P36" s="5" t="s">
        <v>14</v>
      </c>
      <c r="Q36" s="5" t="s">
        <v>12</v>
      </c>
      <c r="R36" s="5" t="s">
        <v>14</v>
      </c>
      <c r="S36" s="6" t="s">
        <v>10</v>
      </c>
      <c r="T36" s="1">
        <v>8</v>
      </c>
      <c r="U36" s="2">
        <v>28</v>
      </c>
      <c r="V36" s="2">
        <v>4</v>
      </c>
      <c r="W36" s="2">
        <v>-25</v>
      </c>
      <c r="X36" s="2">
        <v>-1</v>
      </c>
      <c r="Y36" s="2">
        <v>19</v>
      </c>
      <c r="Z36" s="2">
        <v>-26</v>
      </c>
      <c r="AA36" s="2">
        <v>-5</v>
      </c>
      <c r="AB36" s="3" t="s">
        <v>10</v>
      </c>
      <c r="AC36" s="1">
        <f t="shared" si="0"/>
        <v>4</v>
      </c>
      <c r="AD36" s="2">
        <f t="shared" si="1"/>
        <v>8</v>
      </c>
      <c r="AE36" s="27">
        <f t="shared" si="2"/>
        <v>0.5</v>
      </c>
      <c r="AF36" s="7">
        <f t="shared" si="3"/>
        <v>33</v>
      </c>
      <c r="AG36" s="15">
        <f>AF36/(AD35*9)</f>
        <v>0.4583333333333333</v>
      </c>
      <c r="AH36" s="17">
        <f t="shared" si="4"/>
        <v>2</v>
      </c>
      <c r="AI36" s="31">
        <f t="shared" si="5"/>
        <v>5.004585333333334</v>
      </c>
      <c r="AJ36" s="28">
        <f>RANK(AI36,(AI$4,AI$8,AI$12,AI$16,AI$20,AI$24,AI$28,AI$32,AI$36),0)</f>
        <v>5</v>
      </c>
    </row>
    <row r="37" spans="1:36" ht="12.75">
      <c r="A37" s="25" t="s">
        <v>15</v>
      </c>
      <c r="B37" s="1">
        <v>9</v>
      </c>
      <c r="C37" s="2">
        <v>3</v>
      </c>
      <c r="D37" s="2">
        <v>7</v>
      </c>
      <c r="E37" s="2">
        <v>6</v>
      </c>
      <c r="F37" s="2">
        <v>8</v>
      </c>
      <c r="G37" s="2">
        <v>2</v>
      </c>
      <c r="H37" s="2">
        <v>4</v>
      </c>
      <c r="I37" s="2">
        <v>8</v>
      </c>
      <c r="J37" s="3" t="s">
        <v>10</v>
      </c>
      <c r="K37" s="4" t="s">
        <v>14</v>
      </c>
      <c r="L37" s="5" t="s">
        <v>12</v>
      </c>
      <c r="M37" s="5" t="s">
        <v>14</v>
      </c>
      <c r="N37" s="5" t="s">
        <v>14</v>
      </c>
      <c r="O37" s="5" t="s">
        <v>14</v>
      </c>
      <c r="P37" s="5" t="s">
        <v>12</v>
      </c>
      <c r="Q37" s="5" t="s">
        <v>12</v>
      </c>
      <c r="R37" s="5" t="s">
        <v>14</v>
      </c>
      <c r="S37" s="6" t="s">
        <v>10</v>
      </c>
      <c r="T37" s="1">
        <v>27</v>
      </c>
      <c r="U37" s="2">
        <v>-2</v>
      </c>
      <c r="V37" s="2">
        <v>19</v>
      </c>
      <c r="W37" s="2">
        <v>14</v>
      </c>
      <c r="X37" s="2">
        <v>16</v>
      </c>
      <c r="Y37" s="2">
        <v>-17</v>
      </c>
      <c r="Z37" s="2">
        <v>1</v>
      </c>
      <c r="AA37" s="2">
        <v>24</v>
      </c>
      <c r="AB37" s="3" t="s">
        <v>10</v>
      </c>
      <c r="AC37" s="1">
        <f t="shared" si="0"/>
        <v>5</v>
      </c>
      <c r="AD37" s="2">
        <f t="shared" si="1"/>
        <v>8</v>
      </c>
      <c r="AE37" s="27">
        <f t="shared" si="2"/>
        <v>0.625</v>
      </c>
      <c r="AF37" s="7">
        <f t="shared" si="3"/>
        <v>47</v>
      </c>
      <c r="AG37" s="15">
        <f>AF37/(AD36*9)</f>
        <v>0.6527777777777778</v>
      </c>
      <c r="AH37" s="17">
        <f t="shared" si="4"/>
        <v>82</v>
      </c>
      <c r="AI37" s="31">
        <f t="shared" si="5"/>
        <v>6.256609777777777</v>
      </c>
      <c r="AJ37" s="28">
        <f>RANK(AI37,(AI$5,AI$9,AI$13,AI$17,AI$21,AI$25,AI$29,AI$33,AI$37),0)</f>
        <v>4</v>
      </c>
    </row>
    <row r="38" spans="1:36" ht="12.75">
      <c r="A38" s="25" t="s">
        <v>16</v>
      </c>
      <c r="B38" s="1">
        <v>3</v>
      </c>
      <c r="C38" s="2">
        <v>3</v>
      </c>
      <c r="D38" s="2">
        <v>4</v>
      </c>
      <c r="E38" s="2">
        <v>3</v>
      </c>
      <c r="F38" s="2">
        <v>2</v>
      </c>
      <c r="G38" s="2">
        <v>5</v>
      </c>
      <c r="H38" s="2">
        <v>2</v>
      </c>
      <c r="I38" s="2">
        <v>6</v>
      </c>
      <c r="J38" s="3" t="s">
        <v>10</v>
      </c>
      <c r="K38" s="4" t="s">
        <v>12</v>
      </c>
      <c r="L38" s="5" t="s">
        <v>12</v>
      </c>
      <c r="M38" s="5" t="s">
        <v>12</v>
      </c>
      <c r="N38" s="5" t="s">
        <v>12</v>
      </c>
      <c r="O38" s="5" t="s">
        <v>12</v>
      </c>
      <c r="P38" s="5" t="s">
        <v>14</v>
      </c>
      <c r="Q38" s="5" t="s">
        <v>12</v>
      </c>
      <c r="R38" s="5" t="s">
        <v>14</v>
      </c>
      <c r="S38" s="6" t="s">
        <v>10</v>
      </c>
      <c r="T38" s="1">
        <v>7</v>
      </c>
      <c r="U38" s="2">
        <v>-7</v>
      </c>
      <c r="V38" s="2">
        <v>-6</v>
      </c>
      <c r="W38" s="2">
        <v>13</v>
      </c>
      <c r="X38" s="2">
        <v>3</v>
      </c>
      <c r="Y38" s="2">
        <v>4</v>
      </c>
      <c r="Z38" s="2">
        <v>0</v>
      </c>
      <c r="AA38" s="2">
        <v>7</v>
      </c>
      <c r="AB38" s="3" t="s">
        <v>10</v>
      </c>
      <c r="AC38" s="1">
        <f t="shared" si="0"/>
        <v>2</v>
      </c>
      <c r="AD38" s="2">
        <f t="shared" si="1"/>
        <v>8</v>
      </c>
      <c r="AE38" s="27">
        <f t="shared" si="2"/>
        <v>0.25</v>
      </c>
      <c r="AF38" s="7">
        <f t="shared" si="3"/>
        <v>28</v>
      </c>
      <c r="AG38" s="15">
        <f>AF38/(AD37*9)</f>
        <v>0.3888888888888889</v>
      </c>
      <c r="AH38" s="17">
        <f t="shared" si="4"/>
        <v>21</v>
      </c>
      <c r="AI38" s="31">
        <f t="shared" si="5"/>
        <v>2.503909888888889</v>
      </c>
      <c r="AJ38" s="28">
        <f>RANK(AI38,(AI$6,AI$10,AI$14,AI$18,AI$22,AI$26,AI$30,AI$34,AI$38),0)</f>
        <v>8</v>
      </c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Integral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McCullough</dc:creator>
  <cp:keywords/>
  <dc:description/>
  <cp:lastModifiedBy>Caroline Andes</cp:lastModifiedBy>
  <cp:lastPrinted>2005-04-17T15:21:11Z</cp:lastPrinted>
  <dcterms:created xsi:type="dcterms:W3CDTF">2005-03-04T21:52:38Z</dcterms:created>
  <dcterms:modified xsi:type="dcterms:W3CDTF">2005-04-17T15:24:33Z</dcterms:modified>
  <cp:category/>
  <cp:version/>
  <cp:contentType/>
  <cp:contentStatus/>
</cp:coreProperties>
</file>